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13_ncr:1_{62AE1E9D-FE0C-4BEB-B8F1-7681FBA1AE96}" xr6:coauthVersionLast="47" xr6:coauthVersionMax="47" xr10:uidLastSave="{00000000-0000-0000-0000-000000000000}"/>
  <bookViews>
    <workbookView xWindow="-120" yWindow="-120" windowWidth="20730" windowHeight="11160" tabRatio="620" xr2:uid="{00000000-000D-0000-FFFF-FFFF00000000}"/>
  </bookViews>
  <sheets>
    <sheet name="Rapporteringskod" sheetId="1" r:id="rId1"/>
    <sheet name="Incidenter" sheetId="4" r:id="rId2"/>
    <sheet name="Överskridande" sheetId="3" r:id="rId3"/>
    <sheet name="En snabb granskning" sheetId="8" r:id="rId4"/>
    <sheet name="Koder" sheetId="7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8" l="1"/>
  <c r="D10" i="8"/>
  <c r="D8" i="8"/>
  <c r="D11" i="8"/>
  <c r="D9" i="8"/>
  <c r="D6" i="8"/>
  <c r="D5" i="8"/>
  <c r="E11" i="8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2" i="3" l="1"/>
  <c r="BQ4" i="3" l="1"/>
  <c r="BQ5" i="3"/>
  <c r="BQ6" i="3"/>
  <c r="BQ7" i="3"/>
  <c r="BQ3" i="3" l="1"/>
  <c r="BS3" i="3"/>
  <c r="BN3" i="3" s="1"/>
  <c r="BT3" i="3"/>
  <c r="BO3" i="3" s="1"/>
  <c r="BU3" i="3"/>
  <c r="BS4" i="3"/>
  <c r="BT4" i="3"/>
  <c r="BU4" i="3"/>
  <c r="BS5" i="3"/>
  <c r="BN5" i="3" s="1"/>
  <c r="BT5" i="3"/>
  <c r="BO5" i="3" s="1"/>
  <c r="BU5" i="3"/>
  <c r="BL6" i="3"/>
  <c r="BS6" i="3"/>
  <c r="BT6" i="3"/>
  <c r="BO6" i="3" s="1"/>
  <c r="BU6" i="3"/>
  <c r="BM7" i="3"/>
  <c r="BS7" i="3"/>
  <c r="BN7" i="3" s="1"/>
  <c r="BT7" i="3"/>
  <c r="BO7" i="3" s="1"/>
  <c r="BU7" i="3"/>
  <c r="BQ8" i="3"/>
  <c r="BS8" i="3"/>
  <c r="BN8" i="3" s="1"/>
  <c r="BT8" i="3"/>
  <c r="BU8" i="3"/>
  <c r="BP8" i="3" s="1"/>
  <c r="BQ9" i="3"/>
  <c r="BL9" i="3" s="1"/>
  <c r="BS9" i="3"/>
  <c r="BN9" i="3" s="1"/>
  <c r="BT9" i="3"/>
  <c r="BU9" i="3"/>
  <c r="BQ10" i="3"/>
  <c r="BS10" i="3"/>
  <c r="BN10" i="3" s="1"/>
  <c r="BT10" i="3"/>
  <c r="BO10" i="3" s="1"/>
  <c r="BU10" i="3"/>
  <c r="BP10" i="3" s="1"/>
  <c r="BQ11" i="3"/>
  <c r="BS11" i="3"/>
  <c r="BN11" i="3" s="1"/>
  <c r="BT11" i="3"/>
  <c r="BU11" i="3"/>
  <c r="BQ12" i="3"/>
  <c r="BL12" i="3" s="1"/>
  <c r="BM12" i="3"/>
  <c r="BS12" i="3"/>
  <c r="BT12" i="3"/>
  <c r="BO12" i="3" s="1"/>
  <c r="BU12" i="3"/>
  <c r="BQ13" i="3"/>
  <c r="BL13" i="3" s="1"/>
  <c r="BM13" i="3"/>
  <c r="BS13" i="3"/>
  <c r="BT13" i="3"/>
  <c r="BO13" i="3" s="1"/>
  <c r="BU13" i="3"/>
  <c r="BQ14" i="3"/>
  <c r="BL14" i="3" s="1"/>
  <c r="BS14" i="3"/>
  <c r="BT14" i="3"/>
  <c r="BU14" i="3"/>
  <c r="BP14" i="3" s="1"/>
  <c r="BQ15" i="3"/>
  <c r="BM15" i="3"/>
  <c r="BS15" i="3"/>
  <c r="BN15" i="3" s="1"/>
  <c r="BT15" i="3"/>
  <c r="BU15" i="3"/>
  <c r="BQ16" i="3"/>
  <c r="BS16" i="3"/>
  <c r="BN16" i="3" s="1"/>
  <c r="BT16" i="3"/>
  <c r="BO16" i="3" s="1"/>
  <c r="BU16" i="3"/>
  <c r="BP16" i="3" s="1"/>
  <c r="BQ17" i="3"/>
  <c r="BL17" i="3" s="1"/>
  <c r="BS17" i="3"/>
  <c r="BT17" i="3"/>
  <c r="BU17" i="3"/>
  <c r="BQ18" i="3"/>
  <c r="BL18" i="3" s="1"/>
  <c r="BS18" i="3"/>
  <c r="BN18" i="3" s="1"/>
  <c r="BT18" i="3"/>
  <c r="BO18" i="3" s="1"/>
  <c r="BU18" i="3"/>
  <c r="BQ19" i="3"/>
  <c r="BS19" i="3"/>
  <c r="BT19" i="3"/>
  <c r="BU19" i="3"/>
  <c r="BQ20" i="3"/>
  <c r="BL20" i="3" s="1"/>
  <c r="BM20" i="3"/>
  <c r="BS20" i="3"/>
  <c r="BN20" i="3" s="1"/>
  <c r="BT20" i="3"/>
  <c r="BU20" i="3"/>
  <c r="BQ21" i="3"/>
  <c r="BM21" i="3"/>
  <c r="BS21" i="3"/>
  <c r="BT21" i="3"/>
  <c r="BO21" i="3" s="1"/>
  <c r="BU21" i="3"/>
  <c r="BQ22" i="3"/>
  <c r="BL22" i="3" s="1"/>
  <c r="BS22" i="3"/>
  <c r="BT22" i="3"/>
  <c r="BU22" i="3"/>
  <c r="BQ23" i="3"/>
  <c r="BM23" i="3"/>
  <c r="BS23" i="3"/>
  <c r="BN23" i="3" s="1"/>
  <c r="BT23" i="3"/>
  <c r="BU23" i="3"/>
  <c r="BP23" i="3" s="1"/>
  <c r="BQ24" i="3"/>
  <c r="BS24" i="3"/>
  <c r="BN24" i="3" s="1"/>
  <c r="BT24" i="3"/>
  <c r="BU24" i="3"/>
  <c r="BP24" i="3" s="1"/>
  <c r="BQ25" i="3"/>
  <c r="BL25" i="3" s="1"/>
  <c r="BS25" i="3"/>
  <c r="BN25" i="3" s="1"/>
  <c r="BT25" i="3"/>
  <c r="BU25" i="3"/>
  <c r="BP25" i="3" s="1"/>
  <c r="BQ26" i="3"/>
  <c r="BS26" i="3"/>
  <c r="BN26" i="3" s="1"/>
  <c r="BT26" i="3"/>
  <c r="BU26" i="3"/>
  <c r="BQ27" i="3"/>
  <c r="BS27" i="3"/>
  <c r="BT27" i="3"/>
  <c r="BU27" i="3"/>
  <c r="BP27" i="3" s="1"/>
  <c r="BQ28" i="3"/>
  <c r="BL28" i="3" s="1"/>
  <c r="BM28" i="3"/>
  <c r="BS28" i="3"/>
  <c r="BT28" i="3"/>
  <c r="BU28" i="3"/>
  <c r="BQ29" i="3"/>
  <c r="BM29" i="3"/>
  <c r="BS29" i="3"/>
  <c r="BN29" i="3" s="1"/>
  <c r="BT29" i="3"/>
  <c r="BO29" i="3" s="1"/>
  <c r="BU29" i="3"/>
  <c r="BQ30" i="3"/>
  <c r="BL30" i="3" s="1"/>
  <c r="BS30" i="3"/>
  <c r="BT30" i="3"/>
  <c r="BU30" i="3"/>
  <c r="BP30" i="3" s="1"/>
  <c r="BQ31" i="3"/>
  <c r="BM31" i="3"/>
  <c r="BS31" i="3"/>
  <c r="BN31" i="3" s="1"/>
  <c r="BT31" i="3"/>
  <c r="BU31" i="3"/>
  <c r="BQ32" i="3"/>
  <c r="BS32" i="3"/>
  <c r="BN32" i="3" s="1"/>
  <c r="BT32" i="3"/>
  <c r="BO32" i="3" s="1"/>
  <c r="BU32" i="3"/>
  <c r="BP32" i="3" s="1"/>
  <c r="BQ33" i="3"/>
  <c r="BL33" i="3" s="1"/>
  <c r="BS33" i="3"/>
  <c r="BT33" i="3"/>
  <c r="BU33" i="3"/>
  <c r="BQ34" i="3"/>
  <c r="BS34" i="3"/>
  <c r="BN34" i="3" s="1"/>
  <c r="BT34" i="3"/>
  <c r="BO34" i="3" s="1"/>
  <c r="BU34" i="3"/>
  <c r="BQ35" i="3"/>
  <c r="BL35" i="3" s="1"/>
  <c r="BS35" i="3"/>
  <c r="BT35" i="3"/>
  <c r="BU35" i="3"/>
  <c r="BQ36" i="3"/>
  <c r="BL36" i="3" s="1"/>
  <c r="BM36" i="3"/>
  <c r="BS36" i="3"/>
  <c r="BN36" i="3" s="1"/>
  <c r="BT36" i="3"/>
  <c r="BU36" i="3"/>
  <c r="BP36" i="3" s="1"/>
  <c r="BQ37" i="3"/>
  <c r="BM37" i="3"/>
  <c r="BS37" i="3"/>
  <c r="BT37" i="3"/>
  <c r="BO37" i="3" s="1"/>
  <c r="BU37" i="3"/>
  <c r="BQ38" i="3"/>
  <c r="BL38" i="3" s="1"/>
  <c r="BS38" i="3"/>
  <c r="BT38" i="3"/>
  <c r="BO38" i="3" s="1"/>
  <c r="BU38" i="3"/>
  <c r="BQ39" i="3"/>
  <c r="BM39" i="3"/>
  <c r="BS39" i="3"/>
  <c r="BN39" i="3" s="1"/>
  <c r="BT39" i="3"/>
  <c r="BU39" i="3"/>
  <c r="BP39" i="3" s="1"/>
  <c r="BQ40" i="3"/>
  <c r="BS40" i="3"/>
  <c r="BN40" i="3" s="1"/>
  <c r="BT40" i="3"/>
  <c r="BU40" i="3"/>
  <c r="BP40" i="3" s="1"/>
  <c r="BQ41" i="3"/>
  <c r="BL41" i="3" s="1"/>
  <c r="BS41" i="3"/>
  <c r="BT41" i="3"/>
  <c r="BU41" i="3"/>
  <c r="BP41" i="3" s="1"/>
  <c r="BQ42" i="3"/>
  <c r="BS42" i="3"/>
  <c r="BN42" i="3" s="1"/>
  <c r="BT42" i="3"/>
  <c r="BO42" i="3" s="1"/>
  <c r="BU42" i="3"/>
  <c r="BQ43" i="3"/>
  <c r="BS43" i="3"/>
  <c r="BT43" i="3"/>
  <c r="BU43" i="3"/>
  <c r="BP43" i="3" s="1"/>
  <c r="BQ44" i="3"/>
  <c r="BL44" i="3" s="1"/>
  <c r="BM44" i="3"/>
  <c r="BS44" i="3"/>
  <c r="BT44" i="3"/>
  <c r="BU44" i="3"/>
  <c r="BQ45" i="3"/>
  <c r="BM45" i="3"/>
  <c r="BS45" i="3"/>
  <c r="BT45" i="3"/>
  <c r="BO45" i="3" s="1"/>
  <c r="BU45" i="3"/>
  <c r="BP45" i="3" s="1"/>
  <c r="BQ46" i="3"/>
  <c r="BL46" i="3" s="1"/>
  <c r="BS46" i="3"/>
  <c r="BT46" i="3"/>
  <c r="BU46" i="3"/>
  <c r="BQ47" i="3"/>
  <c r="BM47" i="3"/>
  <c r="BS47" i="3"/>
  <c r="BN47" i="3" s="1"/>
  <c r="BT47" i="3"/>
  <c r="BO47" i="3" s="1"/>
  <c r="BU47" i="3"/>
  <c r="BQ48" i="3"/>
  <c r="BS48" i="3"/>
  <c r="BN48" i="3" s="1"/>
  <c r="BT48" i="3"/>
  <c r="BU48" i="3"/>
  <c r="BP48" i="3" s="1"/>
  <c r="BQ49" i="3"/>
  <c r="BL49" i="3" s="1"/>
  <c r="BS49" i="3"/>
  <c r="BT49" i="3"/>
  <c r="BO49" i="3" s="1"/>
  <c r="BU49" i="3"/>
  <c r="BQ50" i="3"/>
  <c r="BS50" i="3"/>
  <c r="BN50" i="3" s="1"/>
  <c r="BT50" i="3"/>
  <c r="BO50" i="3" s="1"/>
  <c r="BU50" i="3"/>
  <c r="BQ51" i="3"/>
  <c r="BL51" i="3" s="1"/>
  <c r="BS51" i="3"/>
  <c r="BT51" i="3"/>
  <c r="BO51" i="3" s="1"/>
  <c r="BU51" i="3"/>
  <c r="BQ52" i="3"/>
  <c r="BL52" i="3" s="1"/>
  <c r="BM52" i="3"/>
  <c r="BS52" i="3"/>
  <c r="BT52" i="3"/>
  <c r="BU52" i="3"/>
  <c r="BP52" i="3" s="1"/>
  <c r="BQ53" i="3"/>
  <c r="BM53" i="3"/>
  <c r="BS53" i="3"/>
  <c r="BT53" i="3"/>
  <c r="BO53" i="3" s="1"/>
  <c r="BU53" i="3"/>
  <c r="BQ54" i="3"/>
  <c r="BL54" i="3" s="1"/>
  <c r="BS54" i="3"/>
  <c r="BT54" i="3"/>
  <c r="BU54" i="3"/>
  <c r="BQ55" i="3"/>
  <c r="BL55" i="3" s="1"/>
  <c r="BM55" i="3"/>
  <c r="BS55" i="3"/>
  <c r="BN55" i="3" s="1"/>
  <c r="BT55" i="3"/>
  <c r="BU55" i="3"/>
  <c r="BQ56" i="3"/>
  <c r="BS56" i="3"/>
  <c r="BN56" i="3" s="1"/>
  <c r="BT56" i="3"/>
  <c r="BU56" i="3"/>
  <c r="BP56" i="3" s="1"/>
  <c r="BQ57" i="3"/>
  <c r="BL57" i="3" s="1"/>
  <c r="BS57" i="3"/>
  <c r="BT57" i="3"/>
  <c r="BU57" i="3"/>
  <c r="BQ58" i="3"/>
  <c r="BS58" i="3"/>
  <c r="BN58" i="3" s="1"/>
  <c r="BT58" i="3"/>
  <c r="BO58" i="3" s="1"/>
  <c r="BU58" i="3"/>
  <c r="BP58" i="3" s="1"/>
  <c r="BQ59" i="3"/>
  <c r="BS59" i="3"/>
  <c r="BT59" i="3"/>
  <c r="BU59" i="3"/>
  <c r="BQ60" i="3"/>
  <c r="BL60" i="3" s="1"/>
  <c r="BM60" i="3"/>
  <c r="BS60" i="3"/>
  <c r="BT60" i="3"/>
  <c r="BO60" i="3" s="1"/>
  <c r="BU60" i="3"/>
  <c r="BQ61" i="3"/>
  <c r="BM61" i="3"/>
  <c r="BS61" i="3"/>
  <c r="BT61" i="3"/>
  <c r="BO61" i="3" s="1"/>
  <c r="BU61" i="3"/>
  <c r="BP61" i="3" s="1"/>
  <c r="BQ62" i="3"/>
  <c r="BL62" i="3" s="1"/>
  <c r="BS62" i="3"/>
  <c r="BN62" i="3" s="1"/>
  <c r="BT62" i="3"/>
  <c r="BU62" i="3"/>
  <c r="BQ63" i="3"/>
  <c r="BM63" i="3"/>
  <c r="BS63" i="3"/>
  <c r="BN63" i="3" s="1"/>
  <c r="BT63" i="3"/>
  <c r="BO63" i="3" s="1"/>
  <c r="BU63" i="3"/>
  <c r="BQ64" i="3"/>
  <c r="BL64" i="3" s="1"/>
  <c r="BS64" i="3"/>
  <c r="BT64" i="3"/>
  <c r="BU64" i="3"/>
  <c r="BP64" i="3" s="1"/>
  <c r="BQ65" i="3"/>
  <c r="BL65" i="3" s="1"/>
  <c r="BS65" i="3"/>
  <c r="BT65" i="3"/>
  <c r="BO65" i="3" s="1"/>
  <c r="BU65" i="3"/>
  <c r="BQ66" i="3"/>
  <c r="BL66" i="3" s="1"/>
  <c r="BS66" i="3"/>
  <c r="BN66" i="3" s="1"/>
  <c r="BT66" i="3"/>
  <c r="BU66" i="3"/>
  <c r="BQ67" i="3"/>
  <c r="BS67" i="3"/>
  <c r="BT67" i="3"/>
  <c r="BO67" i="3" s="1"/>
  <c r="BU67" i="3"/>
  <c r="BQ68" i="3"/>
  <c r="BL68" i="3" s="1"/>
  <c r="BM68" i="3"/>
  <c r="BS68" i="3"/>
  <c r="BT68" i="3"/>
  <c r="BU68" i="3"/>
  <c r="BQ69" i="3"/>
  <c r="BS69" i="3"/>
  <c r="BT69" i="3"/>
  <c r="BO69" i="3" s="1"/>
  <c r="BU69" i="3"/>
  <c r="BP69" i="3" s="1"/>
  <c r="BQ70" i="3"/>
  <c r="BL70" i="3" s="1"/>
  <c r="BS70" i="3"/>
  <c r="BT70" i="3"/>
  <c r="BU70" i="3"/>
  <c r="BQ71" i="3"/>
  <c r="BM71" i="3"/>
  <c r="BS71" i="3"/>
  <c r="BN71" i="3" s="1"/>
  <c r="BT71" i="3"/>
  <c r="BO71" i="3" s="1"/>
  <c r="BU71" i="3"/>
  <c r="BQ72" i="3"/>
  <c r="BS72" i="3"/>
  <c r="BN72" i="3" s="1"/>
  <c r="BT72" i="3"/>
  <c r="BU72" i="3"/>
  <c r="BP72" i="3" s="1"/>
  <c r="BQ73" i="3"/>
  <c r="BL73" i="3" s="1"/>
  <c r="BS73" i="3"/>
  <c r="BT73" i="3"/>
  <c r="BO73" i="3" s="1"/>
  <c r="BU73" i="3"/>
  <c r="BQ74" i="3"/>
  <c r="BS74" i="3"/>
  <c r="BN74" i="3" s="1"/>
  <c r="BT74" i="3"/>
  <c r="BO74" i="3" s="1"/>
  <c r="BU74" i="3"/>
  <c r="BQ75" i="3"/>
  <c r="BL75" i="3" s="1"/>
  <c r="BS75" i="3"/>
  <c r="BT75" i="3"/>
  <c r="BO75" i="3" s="1"/>
  <c r="BU75" i="3"/>
  <c r="BQ76" i="3"/>
  <c r="BL76" i="3" s="1"/>
  <c r="BM76" i="3"/>
  <c r="BS76" i="3"/>
  <c r="BT76" i="3"/>
  <c r="BU76" i="3"/>
  <c r="BQ77" i="3"/>
  <c r="BM77" i="3"/>
  <c r="BS77" i="3"/>
  <c r="BT77" i="3"/>
  <c r="BO77" i="3" s="1"/>
  <c r="BU77" i="3"/>
  <c r="BQ78" i="3"/>
  <c r="BL78" i="3" s="1"/>
  <c r="BS78" i="3"/>
  <c r="BT78" i="3"/>
  <c r="BU78" i="3"/>
  <c r="BQ79" i="3"/>
  <c r="BL79" i="3" s="1"/>
  <c r="BM79" i="3"/>
  <c r="BS79" i="3"/>
  <c r="BN79" i="3" s="1"/>
  <c r="BT79" i="3"/>
  <c r="BU79" i="3"/>
  <c r="BQ80" i="3"/>
  <c r="BS80" i="3"/>
  <c r="BN80" i="3" s="1"/>
  <c r="BT80" i="3"/>
  <c r="BU80" i="3"/>
  <c r="BP80" i="3" s="1"/>
  <c r="BQ81" i="3"/>
  <c r="BL81" i="3" s="1"/>
  <c r="BS81" i="3"/>
  <c r="BT81" i="3"/>
  <c r="BU81" i="3"/>
  <c r="BQ82" i="3"/>
  <c r="BS82" i="3"/>
  <c r="BN82" i="3" s="1"/>
  <c r="BT82" i="3"/>
  <c r="BU82" i="3"/>
  <c r="BP82" i="3" s="1"/>
  <c r="BQ83" i="3"/>
  <c r="BS83" i="3"/>
  <c r="BT83" i="3"/>
  <c r="BU83" i="3"/>
  <c r="BQ84" i="3"/>
  <c r="BL84" i="3" s="1"/>
  <c r="BM84" i="3"/>
  <c r="BS84" i="3"/>
  <c r="BT84" i="3"/>
  <c r="BO84" i="3" s="1"/>
  <c r="BU84" i="3"/>
  <c r="BQ85" i="3"/>
  <c r="BM85" i="3"/>
  <c r="BS85" i="3"/>
  <c r="BT85" i="3"/>
  <c r="BO85" i="3" s="1"/>
  <c r="BU85" i="3"/>
  <c r="BQ86" i="3"/>
  <c r="BS86" i="3"/>
  <c r="BN86" i="3" s="1"/>
  <c r="BT86" i="3"/>
  <c r="BU86" i="3"/>
  <c r="BQ87" i="3"/>
  <c r="BM87" i="3"/>
  <c r="BS87" i="3"/>
  <c r="BN87" i="3" s="1"/>
  <c r="BT87" i="3"/>
  <c r="BO87" i="3" s="1"/>
  <c r="BU87" i="3"/>
  <c r="BQ88" i="3"/>
  <c r="BL88" i="3" s="1"/>
  <c r="BS88" i="3"/>
  <c r="BN88" i="3" s="1"/>
  <c r="BT88" i="3"/>
  <c r="BU88" i="3"/>
  <c r="BP88" i="3" s="1"/>
  <c r="BQ89" i="3"/>
  <c r="BL89" i="3" s="1"/>
  <c r="BS89" i="3"/>
  <c r="BT89" i="3"/>
  <c r="BU89" i="3"/>
  <c r="BQ90" i="3"/>
  <c r="BL90" i="3" s="1"/>
  <c r="BS90" i="3"/>
  <c r="BN90" i="3" s="1"/>
  <c r="BT90" i="3"/>
  <c r="BO90" i="3" s="1"/>
  <c r="BU90" i="3"/>
  <c r="BQ91" i="3"/>
  <c r="BS91" i="3"/>
  <c r="BT91" i="3"/>
  <c r="BU91" i="3"/>
  <c r="BQ92" i="3"/>
  <c r="BL92" i="3" s="1"/>
  <c r="BM92" i="3"/>
  <c r="BS92" i="3"/>
  <c r="BT92" i="3"/>
  <c r="BU92" i="3"/>
  <c r="BQ93" i="3"/>
  <c r="BM93" i="3"/>
  <c r="BS93" i="3"/>
  <c r="BT93" i="3"/>
  <c r="BO93" i="3" s="1"/>
  <c r="BU93" i="3"/>
  <c r="BQ94" i="3"/>
  <c r="BL94" i="3" s="1"/>
  <c r="BS94" i="3"/>
  <c r="BT94" i="3"/>
  <c r="BU94" i="3"/>
  <c r="BQ95" i="3"/>
  <c r="BL95" i="3" s="1"/>
  <c r="BM95" i="3"/>
  <c r="BS95" i="3"/>
  <c r="BN95" i="3" s="1"/>
  <c r="BT95" i="3"/>
  <c r="BU95" i="3"/>
  <c r="BQ96" i="3"/>
  <c r="BS96" i="3"/>
  <c r="BN96" i="3" s="1"/>
  <c r="BT96" i="3"/>
  <c r="BU96" i="3"/>
  <c r="BP96" i="3" s="1"/>
  <c r="BQ97" i="3"/>
  <c r="BL97" i="3" s="1"/>
  <c r="BS97" i="3"/>
  <c r="BN97" i="3" s="1"/>
  <c r="BT97" i="3"/>
  <c r="BU97" i="3"/>
  <c r="BQ98" i="3"/>
  <c r="BS98" i="3"/>
  <c r="BN98" i="3" s="1"/>
  <c r="BT98" i="3"/>
  <c r="BO98" i="3" s="1"/>
  <c r="BU98" i="3"/>
  <c r="BQ99" i="3"/>
  <c r="BS99" i="3"/>
  <c r="BN99" i="3" s="1"/>
  <c r="BT99" i="3"/>
  <c r="BU99" i="3"/>
  <c r="BQ100" i="3"/>
  <c r="BL100" i="3" s="1"/>
  <c r="BM100" i="3"/>
  <c r="BS100" i="3"/>
  <c r="BT100" i="3"/>
  <c r="BO100" i="3" s="1"/>
  <c r="BU100" i="3"/>
  <c r="BQ101" i="3"/>
  <c r="BL101" i="3" s="1"/>
  <c r="BM101" i="3"/>
  <c r="BS101" i="3"/>
  <c r="BT101" i="3"/>
  <c r="BO101" i="3" s="1"/>
  <c r="BU101" i="3"/>
  <c r="BQ102" i="3"/>
  <c r="BS102" i="3"/>
  <c r="BN102" i="3" s="1"/>
  <c r="BT102" i="3"/>
  <c r="BU102" i="3"/>
  <c r="BP102" i="3" s="1"/>
  <c r="BQ103" i="3"/>
  <c r="BM103" i="3"/>
  <c r="BS103" i="3"/>
  <c r="BN103" i="3" s="1"/>
  <c r="BT103" i="3"/>
  <c r="BU103" i="3"/>
  <c r="BQ104" i="3"/>
  <c r="BL104" i="3" s="1"/>
  <c r="BS104" i="3"/>
  <c r="BN104" i="3" s="1"/>
  <c r="BT104" i="3"/>
  <c r="BO104" i="3" s="1"/>
  <c r="BU104" i="3"/>
  <c r="BP104" i="3" s="1"/>
  <c r="BQ105" i="3"/>
  <c r="BL105" i="3" s="1"/>
  <c r="BS105" i="3"/>
  <c r="BT105" i="3"/>
  <c r="BU105" i="3"/>
  <c r="BQ106" i="3"/>
  <c r="BL106" i="3" s="1"/>
  <c r="BS106" i="3"/>
  <c r="BN106" i="3" s="1"/>
  <c r="BT106" i="3"/>
  <c r="BO106" i="3" s="1"/>
  <c r="BU106" i="3"/>
  <c r="BQ107" i="3"/>
  <c r="BS107" i="3"/>
  <c r="BT107" i="3"/>
  <c r="BU107" i="3"/>
  <c r="BQ108" i="3"/>
  <c r="BL108" i="3" s="1"/>
  <c r="BM108" i="3"/>
  <c r="BS108" i="3"/>
  <c r="BN108" i="3" s="1"/>
  <c r="BT108" i="3"/>
  <c r="BU108" i="3"/>
  <c r="BQ109" i="3"/>
  <c r="BM109" i="3"/>
  <c r="BS109" i="3"/>
  <c r="BT109" i="3"/>
  <c r="BO109" i="3" s="1"/>
  <c r="BU109" i="3"/>
  <c r="BQ110" i="3"/>
  <c r="BL110" i="3" s="1"/>
  <c r="BS110" i="3"/>
  <c r="BT110" i="3"/>
  <c r="BU110" i="3"/>
  <c r="BQ111" i="3"/>
  <c r="BM111" i="3"/>
  <c r="BS111" i="3"/>
  <c r="BN111" i="3" s="1"/>
  <c r="BT111" i="3"/>
  <c r="BU111" i="3"/>
  <c r="BP111" i="3" s="1"/>
  <c r="BQ112" i="3"/>
  <c r="BS112" i="3"/>
  <c r="BN112" i="3" s="1"/>
  <c r="BT112" i="3"/>
  <c r="BU112" i="3"/>
  <c r="BP112" i="3" s="1"/>
  <c r="BQ113" i="3"/>
  <c r="BL113" i="3" s="1"/>
  <c r="BS113" i="3"/>
  <c r="BN113" i="3" s="1"/>
  <c r="BT113" i="3"/>
  <c r="BU113" i="3"/>
  <c r="BP113" i="3" s="1"/>
  <c r="BQ114" i="3"/>
  <c r="BS114" i="3"/>
  <c r="BN114" i="3" s="1"/>
  <c r="BT114" i="3"/>
  <c r="BO114" i="3" s="1"/>
  <c r="BU114" i="3"/>
  <c r="BQ115" i="3"/>
  <c r="BS115" i="3"/>
  <c r="BN115" i="3" s="1"/>
  <c r="BT115" i="3"/>
  <c r="BU115" i="3"/>
  <c r="BP115" i="3" s="1"/>
  <c r="BQ116" i="3"/>
  <c r="BL116" i="3" s="1"/>
  <c r="BM116" i="3"/>
  <c r="BS116" i="3"/>
  <c r="BT116" i="3"/>
  <c r="BU116" i="3"/>
  <c r="BQ117" i="3"/>
  <c r="BL117" i="3" s="1"/>
  <c r="BM117" i="3"/>
  <c r="BS117" i="3"/>
  <c r="BN117" i="3" s="1"/>
  <c r="BT117" i="3"/>
  <c r="BO117" i="3" s="1"/>
  <c r="BU117" i="3"/>
  <c r="BQ118" i="3"/>
  <c r="BL118" i="3" s="1"/>
  <c r="BS118" i="3"/>
  <c r="BT118" i="3"/>
  <c r="BU118" i="3"/>
  <c r="BQ119" i="3"/>
  <c r="BM119" i="3"/>
  <c r="BS119" i="3"/>
  <c r="BN119" i="3" s="1"/>
  <c r="BT119" i="3"/>
  <c r="BU119" i="3"/>
  <c r="BQ120" i="3"/>
  <c r="BS120" i="3"/>
  <c r="BN120" i="3" s="1"/>
  <c r="BT120" i="3"/>
  <c r="BO120" i="3" s="1"/>
  <c r="BU120" i="3"/>
  <c r="BP120" i="3" s="1"/>
  <c r="BQ121" i="3"/>
  <c r="BL121" i="3" s="1"/>
  <c r="BS121" i="3"/>
  <c r="BT121" i="3"/>
  <c r="BU121" i="3"/>
  <c r="BQ122" i="3"/>
  <c r="BS122" i="3"/>
  <c r="BN122" i="3" s="1"/>
  <c r="BT122" i="3"/>
  <c r="BO122" i="3" s="1"/>
  <c r="BU122" i="3"/>
  <c r="BQ123" i="3"/>
  <c r="BL123" i="3" s="1"/>
  <c r="BS123" i="3"/>
  <c r="BT123" i="3"/>
  <c r="BU123" i="3"/>
  <c r="BQ124" i="3"/>
  <c r="BL124" i="3" s="1"/>
  <c r="BS124" i="3"/>
  <c r="BT124" i="3"/>
  <c r="BO124" i="3" s="1"/>
  <c r="BU124" i="3"/>
  <c r="BQ125" i="3"/>
  <c r="BL125" i="3" s="1"/>
  <c r="BS125" i="3"/>
  <c r="BT125" i="3"/>
  <c r="BO125" i="3" s="1"/>
  <c r="BU125" i="3"/>
  <c r="BQ126" i="3"/>
  <c r="BL126" i="3" s="1"/>
  <c r="BS126" i="3"/>
  <c r="BT126" i="3"/>
  <c r="BO126" i="3" s="1"/>
  <c r="BU126" i="3"/>
  <c r="BQ127" i="3"/>
  <c r="BL127" i="3" s="1"/>
  <c r="BM127" i="3"/>
  <c r="BS127" i="3"/>
  <c r="BN127" i="3" s="1"/>
  <c r="BT127" i="3"/>
  <c r="BU127" i="3"/>
  <c r="BQ128" i="3"/>
  <c r="BS128" i="3"/>
  <c r="BN128" i="3" s="1"/>
  <c r="BT128" i="3"/>
  <c r="BU128" i="3"/>
  <c r="BP128" i="3" s="1"/>
  <c r="BQ129" i="3"/>
  <c r="BL129" i="3" s="1"/>
  <c r="BS129" i="3"/>
  <c r="BT129" i="3"/>
  <c r="BU129" i="3"/>
  <c r="BQ130" i="3"/>
  <c r="BS130" i="3"/>
  <c r="BN130" i="3" s="1"/>
  <c r="BT130" i="3"/>
  <c r="BU130" i="3"/>
  <c r="BP130" i="3" s="1"/>
  <c r="BQ131" i="3"/>
  <c r="BS131" i="3"/>
  <c r="BT131" i="3"/>
  <c r="BU131" i="3"/>
  <c r="BQ132" i="3"/>
  <c r="BL132" i="3" s="1"/>
  <c r="BS132" i="3"/>
  <c r="BN132" i="3" s="1"/>
  <c r="BT132" i="3"/>
  <c r="BU132" i="3"/>
  <c r="BP132" i="3" s="1"/>
  <c r="BQ133" i="3"/>
  <c r="BS133" i="3"/>
  <c r="BT133" i="3"/>
  <c r="BO133" i="3" s="1"/>
  <c r="BU133" i="3"/>
  <c r="BQ134" i="3"/>
  <c r="BL134" i="3" s="1"/>
  <c r="BS134" i="3"/>
  <c r="BN134" i="3" s="1"/>
  <c r="BT134" i="3"/>
  <c r="BU134" i="3"/>
  <c r="BP134" i="3" s="1"/>
  <c r="BQ135" i="3"/>
  <c r="BM135" i="3"/>
  <c r="BS135" i="3"/>
  <c r="BN135" i="3" s="1"/>
  <c r="BT135" i="3"/>
  <c r="BU135" i="3"/>
  <c r="BQ136" i="3"/>
  <c r="BL136" i="3" s="1"/>
  <c r="BS136" i="3"/>
  <c r="BN136" i="3" s="1"/>
  <c r="BT136" i="3"/>
  <c r="BO136" i="3" s="1"/>
  <c r="BU136" i="3"/>
  <c r="BP136" i="3" s="1"/>
  <c r="BQ137" i="3"/>
  <c r="BL137" i="3" s="1"/>
  <c r="BS137" i="3"/>
  <c r="BT137" i="3"/>
  <c r="BU137" i="3"/>
  <c r="BQ138" i="3"/>
  <c r="BS138" i="3"/>
  <c r="BN138" i="3" s="1"/>
  <c r="BT138" i="3"/>
  <c r="BO138" i="3" s="1"/>
  <c r="BU138" i="3"/>
  <c r="BQ139" i="3"/>
  <c r="BS139" i="3"/>
  <c r="BT139" i="3"/>
  <c r="BU139" i="3"/>
  <c r="BQ140" i="3"/>
  <c r="BL140" i="3" s="1"/>
  <c r="BM140" i="3"/>
  <c r="BS140" i="3"/>
  <c r="BN140" i="3" s="1"/>
  <c r="BT140" i="3"/>
  <c r="BU140" i="3"/>
  <c r="BQ141" i="3"/>
  <c r="BM141" i="3"/>
  <c r="BS141" i="3"/>
  <c r="BT141" i="3"/>
  <c r="BO141" i="3" s="1"/>
  <c r="BU141" i="3"/>
  <c r="BQ142" i="3"/>
  <c r="BL142" i="3" s="1"/>
  <c r="BS142" i="3"/>
  <c r="BT142" i="3"/>
  <c r="BU142" i="3"/>
  <c r="BQ143" i="3"/>
  <c r="BM143" i="3"/>
  <c r="BS143" i="3"/>
  <c r="BN143" i="3" s="1"/>
  <c r="BT143" i="3"/>
  <c r="BU143" i="3"/>
  <c r="BP143" i="3" s="1"/>
  <c r="BQ144" i="3"/>
  <c r="BS144" i="3"/>
  <c r="BT144" i="3"/>
  <c r="BU144" i="3"/>
  <c r="BP144" i="3" s="1"/>
  <c r="BQ145" i="3"/>
  <c r="BL145" i="3" s="1"/>
  <c r="BS145" i="3"/>
  <c r="BN145" i="3" s="1"/>
  <c r="BT145" i="3"/>
  <c r="BU145" i="3"/>
  <c r="BP145" i="3" s="1"/>
  <c r="BQ146" i="3"/>
  <c r="BS146" i="3"/>
  <c r="BN146" i="3" s="1"/>
  <c r="BT146" i="3"/>
  <c r="BO146" i="3" s="1"/>
  <c r="BU146" i="3"/>
  <c r="BQ147" i="3"/>
  <c r="BS147" i="3"/>
  <c r="BN147" i="3" s="1"/>
  <c r="BT147" i="3"/>
  <c r="BU147" i="3"/>
  <c r="BP147" i="3" s="1"/>
  <c r="BQ148" i="3"/>
  <c r="BL148" i="3" s="1"/>
  <c r="BM148" i="3"/>
  <c r="BS148" i="3"/>
  <c r="BT148" i="3"/>
  <c r="BU148" i="3"/>
  <c r="BQ149" i="3"/>
  <c r="BM149" i="3"/>
  <c r="BS149" i="3"/>
  <c r="BN149" i="3" s="1"/>
  <c r="BT149" i="3"/>
  <c r="BO149" i="3" s="1"/>
  <c r="BU149" i="3"/>
  <c r="BQ150" i="3"/>
  <c r="BS150" i="3"/>
  <c r="BT150" i="3"/>
  <c r="BU150" i="3"/>
  <c r="BP150" i="3" s="1"/>
  <c r="BQ151" i="3"/>
  <c r="BM151" i="3"/>
  <c r="BS151" i="3"/>
  <c r="BN151" i="3" s="1"/>
  <c r="BT151" i="3"/>
  <c r="BU151" i="3"/>
  <c r="BQ152" i="3"/>
  <c r="BS152" i="3"/>
  <c r="BT152" i="3"/>
  <c r="BO152" i="3" s="1"/>
  <c r="BU152" i="3"/>
  <c r="BP152" i="3" s="1"/>
  <c r="BQ153" i="3"/>
  <c r="BL153" i="3" s="1"/>
  <c r="BS153" i="3"/>
  <c r="BT153" i="3"/>
  <c r="BU153" i="3"/>
  <c r="BQ154" i="3"/>
  <c r="BS154" i="3"/>
  <c r="BN154" i="3" s="1"/>
  <c r="BT154" i="3"/>
  <c r="BO154" i="3" s="1"/>
  <c r="BU154" i="3"/>
  <c r="BQ155" i="3"/>
  <c r="BL155" i="3" s="1"/>
  <c r="BS155" i="3"/>
  <c r="BT155" i="3"/>
  <c r="BU155" i="3"/>
  <c r="BQ156" i="3"/>
  <c r="BL156" i="3" s="1"/>
  <c r="BM156" i="3"/>
  <c r="BS156" i="3"/>
  <c r="BN156" i="3" s="1"/>
  <c r="BT156" i="3"/>
  <c r="BU156" i="3"/>
  <c r="BP156" i="3" s="1"/>
  <c r="BQ157" i="3"/>
  <c r="BM157" i="3"/>
  <c r="BS157" i="3"/>
  <c r="BT157" i="3"/>
  <c r="BO157" i="3" s="1"/>
  <c r="BU157" i="3"/>
  <c r="BQ158" i="3"/>
  <c r="BL158" i="3" s="1"/>
  <c r="BS158" i="3"/>
  <c r="BT158" i="3"/>
  <c r="BO158" i="3" s="1"/>
  <c r="BU158" i="3"/>
  <c r="BQ159" i="3"/>
  <c r="BM159" i="3"/>
  <c r="BS159" i="3"/>
  <c r="BN159" i="3" s="1"/>
  <c r="BT159" i="3"/>
  <c r="BU159" i="3"/>
  <c r="BP159" i="3" s="1"/>
  <c r="BQ160" i="3"/>
  <c r="BS160" i="3"/>
  <c r="BN160" i="3" s="1"/>
  <c r="BT160" i="3"/>
  <c r="BU160" i="3"/>
  <c r="BP160" i="3" s="1"/>
  <c r="BQ161" i="3"/>
  <c r="BL161" i="3" s="1"/>
  <c r="BS161" i="3"/>
  <c r="BT161" i="3"/>
  <c r="BU161" i="3"/>
  <c r="BP161" i="3" s="1"/>
  <c r="BQ162" i="3"/>
  <c r="BS162" i="3"/>
  <c r="BN162" i="3" s="1"/>
  <c r="BT162" i="3"/>
  <c r="BO162" i="3" s="1"/>
  <c r="BU162" i="3"/>
  <c r="BQ163" i="3"/>
  <c r="BS163" i="3"/>
  <c r="BT163" i="3"/>
  <c r="BU163" i="3"/>
  <c r="BP163" i="3" s="1"/>
  <c r="BQ164" i="3"/>
  <c r="BL164" i="3" s="1"/>
  <c r="BM164" i="3"/>
  <c r="BS164" i="3"/>
  <c r="BT164" i="3"/>
  <c r="BU164" i="3"/>
  <c r="BQ165" i="3"/>
  <c r="BM165" i="3"/>
  <c r="BS165" i="3"/>
  <c r="BN165" i="3" s="1"/>
  <c r="BT165" i="3"/>
  <c r="BO165" i="3" s="1"/>
  <c r="BU165" i="3"/>
  <c r="BP165" i="3" s="1"/>
  <c r="BQ166" i="3"/>
  <c r="BS166" i="3"/>
  <c r="BT166" i="3"/>
  <c r="BU166" i="3"/>
  <c r="BQ167" i="3"/>
  <c r="BM167" i="3"/>
  <c r="BS167" i="3"/>
  <c r="BN167" i="3" s="1"/>
  <c r="BT167" i="3"/>
  <c r="BO167" i="3" s="1"/>
  <c r="BU167" i="3"/>
  <c r="BQ168" i="3"/>
  <c r="BS168" i="3"/>
  <c r="BT168" i="3"/>
  <c r="BU168" i="3"/>
  <c r="BP168" i="3" s="1"/>
  <c r="BQ169" i="3"/>
  <c r="BL169" i="3" s="1"/>
  <c r="BS169" i="3"/>
  <c r="BT169" i="3"/>
  <c r="BO169" i="3" s="1"/>
  <c r="BU169" i="3"/>
  <c r="BQ170" i="3"/>
  <c r="BS170" i="3"/>
  <c r="BN170" i="3" s="1"/>
  <c r="BT170" i="3"/>
  <c r="BO170" i="3" s="1"/>
  <c r="BU170" i="3"/>
  <c r="BQ171" i="3"/>
  <c r="BL171" i="3" s="1"/>
  <c r="BS171" i="3"/>
  <c r="BT171" i="3"/>
  <c r="BO171" i="3" s="1"/>
  <c r="BU171" i="3"/>
  <c r="BQ172" i="3"/>
  <c r="BL172" i="3" s="1"/>
  <c r="BM172" i="3"/>
  <c r="BS172" i="3"/>
  <c r="BT172" i="3"/>
  <c r="BU172" i="3"/>
  <c r="BQ173" i="3"/>
  <c r="BM173" i="3"/>
  <c r="BS173" i="3"/>
  <c r="BT173" i="3"/>
  <c r="BO173" i="3" s="1"/>
  <c r="BU173" i="3"/>
  <c r="BQ174" i="3"/>
  <c r="BL174" i="3" s="1"/>
  <c r="BS174" i="3"/>
  <c r="BT174" i="3"/>
  <c r="BO174" i="3" s="1"/>
  <c r="BU174" i="3"/>
  <c r="BQ175" i="3"/>
  <c r="BL175" i="3" s="1"/>
  <c r="BM175" i="3"/>
  <c r="BS175" i="3"/>
  <c r="BN175" i="3" s="1"/>
  <c r="BT175" i="3"/>
  <c r="BU175" i="3"/>
  <c r="BQ176" i="3"/>
  <c r="BS176" i="3"/>
  <c r="BN176" i="3" s="1"/>
  <c r="BT176" i="3"/>
  <c r="BU176" i="3"/>
  <c r="BP176" i="3" s="1"/>
  <c r="BQ177" i="3"/>
  <c r="BL177" i="3" s="1"/>
  <c r="BS177" i="3"/>
  <c r="BT177" i="3"/>
  <c r="BU177" i="3"/>
  <c r="BQ178" i="3"/>
  <c r="BS178" i="3"/>
  <c r="BN178" i="3" s="1"/>
  <c r="BT178" i="3"/>
  <c r="BU178" i="3"/>
  <c r="BP178" i="3" s="1"/>
  <c r="BQ179" i="3"/>
  <c r="BS179" i="3"/>
  <c r="BT179" i="3"/>
  <c r="BU179" i="3"/>
  <c r="BQ180" i="3"/>
  <c r="BL180" i="3" s="1"/>
  <c r="BM180" i="3"/>
  <c r="BS180" i="3"/>
  <c r="BT180" i="3"/>
  <c r="BO180" i="3" s="1"/>
  <c r="BU180" i="3"/>
  <c r="BQ181" i="3"/>
  <c r="BM181" i="3"/>
  <c r="BS181" i="3"/>
  <c r="BT181" i="3"/>
  <c r="BO181" i="3" s="1"/>
  <c r="BU181" i="3"/>
  <c r="BQ182" i="3"/>
  <c r="BL182" i="3" s="1"/>
  <c r="BS182" i="3"/>
  <c r="BN182" i="3" s="1"/>
  <c r="BT182" i="3"/>
  <c r="BU182" i="3"/>
  <c r="BQ183" i="3"/>
  <c r="BM183" i="3"/>
  <c r="BS183" i="3"/>
  <c r="BN183" i="3" s="1"/>
  <c r="BT183" i="3"/>
  <c r="BO183" i="3" s="1"/>
  <c r="BU183" i="3"/>
  <c r="BQ184" i="3"/>
  <c r="BL184" i="3" s="1"/>
  <c r="BS184" i="3"/>
  <c r="BN184" i="3" s="1"/>
  <c r="BT184" i="3"/>
  <c r="BU184" i="3"/>
  <c r="BP184" i="3" s="1"/>
  <c r="BQ185" i="3"/>
  <c r="BL185" i="3" s="1"/>
  <c r="BS185" i="3"/>
  <c r="BT185" i="3"/>
  <c r="BO185" i="3" s="1"/>
  <c r="BU185" i="3"/>
  <c r="BQ186" i="3"/>
  <c r="BL186" i="3" s="1"/>
  <c r="BS186" i="3"/>
  <c r="BN186" i="3" s="1"/>
  <c r="BT186" i="3"/>
  <c r="BO186" i="3" s="1"/>
  <c r="BU186" i="3"/>
  <c r="BQ187" i="3"/>
  <c r="BS187" i="3"/>
  <c r="BT187" i="3"/>
  <c r="BO187" i="3" s="1"/>
  <c r="BU187" i="3"/>
  <c r="BQ188" i="3"/>
  <c r="BL188" i="3" s="1"/>
  <c r="BM188" i="3"/>
  <c r="BS188" i="3"/>
  <c r="BT188" i="3"/>
  <c r="BU188" i="3"/>
  <c r="BQ189" i="3"/>
  <c r="BM189" i="3"/>
  <c r="BS189" i="3"/>
  <c r="BT189" i="3"/>
  <c r="BO189" i="3" s="1"/>
  <c r="BU189" i="3"/>
  <c r="BQ190" i="3"/>
  <c r="BL190" i="3" s="1"/>
  <c r="BS190" i="3"/>
  <c r="BT190" i="3"/>
  <c r="BU190" i="3"/>
  <c r="BQ191" i="3"/>
  <c r="BL191" i="3" s="1"/>
  <c r="BM191" i="3"/>
  <c r="BS191" i="3"/>
  <c r="BN191" i="3" s="1"/>
  <c r="BT191" i="3"/>
  <c r="BU191" i="3"/>
  <c r="BQ192" i="3"/>
  <c r="BS192" i="3"/>
  <c r="BN192" i="3" s="1"/>
  <c r="BT192" i="3"/>
  <c r="BU192" i="3"/>
  <c r="BP192" i="3" s="1"/>
  <c r="BQ193" i="3"/>
  <c r="BL193" i="3" s="1"/>
  <c r="BS193" i="3"/>
  <c r="BN193" i="3" s="1"/>
  <c r="BT193" i="3"/>
  <c r="BU193" i="3"/>
  <c r="BQ194" i="3"/>
  <c r="BS194" i="3"/>
  <c r="BN194" i="3" s="1"/>
  <c r="BT194" i="3"/>
  <c r="BO194" i="3" s="1"/>
  <c r="BU194" i="3"/>
  <c r="BP194" i="3" s="1"/>
  <c r="BQ195" i="3"/>
  <c r="BS195" i="3"/>
  <c r="BN195" i="3" s="1"/>
  <c r="BT195" i="3"/>
  <c r="BU195" i="3"/>
  <c r="BQ196" i="3"/>
  <c r="BL196" i="3" s="1"/>
  <c r="BM196" i="3"/>
  <c r="BS196" i="3"/>
  <c r="BT196" i="3"/>
  <c r="BO196" i="3" s="1"/>
  <c r="BU196" i="3"/>
  <c r="BQ197" i="3"/>
  <c r="BL197" i="3" s="1"/>
  <c r="BM197" i="3"/>
  <c r="BS197" i="3"/>
  <c r="BT197" i="3"/>
  <c r="BO197" i="3" s="1"/>
  <c r="BU197" i="3"/>
  <c r="BQ198" i="3"/>
  <c r="BL198" i="3" s="1"/>
  <c r="BS198" i="3"/>
  <c r="BN198" i="3" s="1"/>
  <c r="BT198" i="3"/>
  <c r="BU198" i="3"/>
  <c r="BP198" i="3" s="1"/>
  <c r="BQ199" i="3"/>
  <c r="BM199" i="3"/>
  <c r="BS199" i="3"/>
  <c r="BN199" i="3" s="1"/>
  <c r="BT199" i="3"/>
  <c r="BU199" i="3"/>
  <c r="BQ200" i="3"/>
  <c r="BS200" i="3"/>
  <c r="BT200" i="3"/>
  <c r="BO200" i="3" s="1"/>
  <c r="BU200" i="3"/>
  <c r="BP200" i="3" s="1"/>
  <c r="BQ201" i="3"/>
  <c r="BL201" i="3" s="1"/>
  <c r="BS201" i="3"/>
  <c r="BT201" i="3"/>
  <c r="BU201" i="3"/>
  <c r="BQ202" i="3"/>
  <c r="BS202" i="3"/>
  <c r="BN202" i="3" s="1"/>
  <c r="BT202" i="3"/>
  <c r="BO202" i="3" s="1"/>
  <c r="BU202" i="3"/>
  <c r="BQ203" i="3"/>
  <c r="BS203" i="3"/>
  <c r="BT203" i="3"/>
  <c r="BU203" i="3"/>
  <c r="BQ204" i="3"/>
  <c r="BL204" i="3" s="1"/>
  <c r="BM204" i="3"/>
  <c r="BS204" i="3"/>
  <c r="BN204" i="3" s="1"/>
  <c r="BT204" i="3"/>
  <c r="BU204" i="3"/>
  <c r="BQ205" i="3"/>
  <c r="BS205" i="3"/>
  <c r="BT205" i="3"/>
  <c r="BO205" i="3" s="1"/>
  <c r="BU205" i="3"/>
  <c r="BP205" i="3" s="1"/>
  <c r="BQ206" i="3"/>
  <c r="BL206" i="3" s="1"/>
  <c r="BS206" i="3"/>
  <c r="BN206" i="3" s="1"/>
  <c r="BT206" i="3"/>
  <c r="BU206" i="3"/>
  <c r="BQ207" i="3"/>
  <c r="BM207" i="3"/>
  <c r="BS207" i="3"/>
  <c r="BN207" i="3" s="1"/>
  <c r="BT207" i="3"/>
  <c r="BO207" i="3" s="1"/>
  <c r="BU207" i="3"/>
  <c r="BQ208" i="3"/>
  <c r="BL208" i="3" s="1"/>
  <c r="BS208" i="3"/>
  <c r="BN208" i="3" s="1"/>
  <c r="BT208" i="3"/>
  <c r="BU208" i="3"/>
  <c r="BP208" i="3" s="1"/>
  <c r="BQ209" i="3"/>
  <c r="BL209" i="3" s="1"/>
  <c r="BS209" i="3"/>
  <c r="BT209" i="3"/>
  <c r="BO209" i="3" s="1"/>
  <c r="BU209" i="3"/>
  <c r="BQ210" i="3"/>
  <c r="BL210" i="3" s="1"/>
  <c r="BS210" i="3"/>
  <c r="BN210" i="3" s="1"/>
  <c r="BT210" i="3"/>
  <c r="BO210" i="3" s="1"/>
  <c r="BU210" i="3"/>
  <c r="BQ211" i="3"/>
  <c r="BS211" i="3"/>
  <c r="BT211" i="3"/>
  <c r="BO211" i="3" s="1"/>
  <c r="BU211" i="3"/>
  <c r="BQ212" i="3"/>
  <c r="BL212" i="3" s="1"/>
  <c r="BM212" i="3"/>
  <c r="BS212" i="3"/>
  <c r="BT212" i="3"/>
  <c r="BU212" i="3"/>
  <c r="BQ213" i="3"/>
  <c r="BM213" i="3"/>
  <c r="BS213" i="3"/>
  <c r="BT213" i="3"/>
  <c r="BO213" i="3" s="1"/>
  <c r="BU213" i="3"/>
  <c r="BQ214" i="3"/>
  <c r="BS214" i="3"/>
  <c r="BT214" i="3"/>
  <c r="BU214" i="3"/>
  <c r="BQ215" i="3"/>
  <c r="BM215" i="3"/>
  <c r="BS215" i="3"/>
  <c r="BN215" i="3" s="1"/>
  <c r="BT215" i="3"/>
  <c r="BU215" i="3"/>
  <c r="BQ216" i="3"/>
  <c r="BS216" i="3"/>
  <c r="BN216" i="3" s="1"/>
  <c r="BT216" i="3"/>
  <c r="BU216" i="3"/>
  <c r="BP216" i="3" s="1"/>
  <c r="BQ217" i="3"/>
  <c r="BL217" i="3" s="1"/>
  <c r="BS217" i="3"/>
  <c r="BN217" i="3" s="1"/>
  <c r="BT217" i="3"/>
  <c r="BU217" i="3"/>
  <c r="BQ218" i="3"/>
  <c r="BS218" i="3"/>
  <c r="BN218" i="3" s="1"/>
  <c r="BT218" i="3"/>
  <c r="BO218" i="3" s="1"/>
  <c r="BU218" i="3"/>
  <c r="BP218" i="3" s="1"/>
  <c r="BQ219" i="3"/>
  <c r="BS219" i="3"/>
  <c r="BN219" i="3" s="1"/>
  <c r="BT219" i="3"/>
  <c r="BU219" i="3"/>
  <c r="BQ220" i="3"/>
  <c r="BL220" i="3" s="1"/>
  <c r="BM220" i="3"/>
  <c r="BS220" i="3"/>
  <c r="BT220" i="3"/>
  <c r="BO220" i="3" s="1"/>
  <c r="BU220" i="3"/>
  <c r="BQ221" i="3"/>
  <c r="BL221" i="3" s="1"/>
  <c r="BM221" i="3"/>
  <c r="BS221" i="3"/>
  <c r="BT221" i="3"/>
  <c r="BO221" i="3" s="1"/>
  <c r="BU221" i="3"/>
  <c r="BQ222" i="3"/>
  <c r="BL222" i="3" s="1"/>
  <c r="BS222" i="3"/>
  <c r="BN222" i="3" s="1"/>
  <c r="BT222" i="3"/>
  <c r="BU222" i="3"/>
  <c r="BP222" i="3" s="1"/>
  <c r="BQ223" i="3"/>
  <c r="BM223" i="3"/>
  <c r="BS223" i="3"/>
  <c r="BN223" i="3" s="1"/>
  <c r="BT223" i="3"/>
  <c r="BU223" i="3"/>
  <c r="BQ224" i="3"/>
  <c r="BL224" i="3" s="1"/>
  <c r="BS224" i="3"/>
  <c r="BN224" i="3" s="1"/>
  <c r="BT224" i="3"/>
  <c r="BO224" i="3" s="1"/>
  <c r="BU224" i="3"/>
  <c r="BP224" i="3" s="1"/>
  <c r="BQ225" i="3"/>
  <c r="BL225" i="3" s="1"/>
  <c r="BS225" i="3"/>
  <c r="BT225" i="3"/>
  <c r="BU225" i="3"/>
  <c r="BQ226" i="3"/>
  <c r="BL226" i="3" s="1"/>
  <c r="BS226" i="3"/>
  <c r="BN226" i="3" s="1"/>
  <c r="BT226" i="3"/>
  <c r="BO226" i="3" s="1"/>
  <c r="BU226" i="3"/>
  <c r="BQ227" i="3"/>
  <c r="BS227" i="3"/>
  <c r="BT227" i="3"/>
  <c r="BU227" i="3"/>
  <c r="BQ228" i="3"/>
  <c r="BL228" i="3" s="1"/>
  <c r="BM228" i="3"/>
  <c r="BS228" i="3"/>
  <c r="BN228" i="3" s="1"/>
  <c r="BT228" i="3"/>
  <c r="BU228" i="3"/>
  <c r="BQ229" i="3"/>
  <c r="BM229" i="3"/>
  <c r="BS229" i="3"/>
  <c r="BT229" i="3"/>
  <c r="BO229" i="3" s="1"/>
  <c r="BU229" i="3"/>
  <c r="BQ230" i="3"/>
  <c r="BL230" i="3" s="1"/>
  <c r="BS230" i="3"/>
  <c r="BT230" i="3"/>
  <c r="BU230" i="3"/>
  <c r="BQ231" i="3"/>
  <c r="BM231" i="3"/>
  <c r="BS231" i="3"/>
  <c r="BN231" i="3" s="1"/>
  <c r="BT231" i="3"/>
  <c r="BU231" i="3"/>
  <c r="BP231" i="3" s="1"/>
  <c r="BQ232" i="3"/>
  <c r="BS232" i="3"/>
  <c r="BN232" i="3" s="1"/>
  <c r="BT232" i="3"/>
  <c r="BU232" i="3"/>
  <c r="BP232" i="3" s="1"/>
  <c r="BQ233" i="3"/>
  <c r="BL233" i="3" s="1"/>
  <c r="BS233" i="3"/>
  <c r="BT233" i="3"/>
  <c r="BU233" i="3"/>
  <c r="BP233" i="3" s="1"/>
  <c r="BQ234" i="3"/>
  <c r="BS234" i="3"/>
  <c r="BN234" i="3" s="1"/>
  <c r="BT234" i="3"/>
  <c r="BO234" i="3" s="1"/>
  <c r="BU234" i="3"/>
  <c r="BQ235" i="3"/>
  <c r="BS235" i="3"/>
  <c r="BT235" i="3"/>
  <c r="BU235" i="3"/>
  <c r="BP235" i="3" s="1"/>
  <c r="BQ236" i="3"/>
  <c r="BL236" i="3" s="1"/>
  <c r="BM236" i="3"/>
  <c r="BS236" i="3"/>
  <c r="BT236" i="3"/>
  <c r="BU236" i="3"/>
  <c r="BQ237" i="3"/>
  <c r="BL237" i="3" s="1"/>
  <c r="BM237" i="3"/>
  <c r="BS237" i="3"/>
  <c r="BN237" i="3" s="1"/>
  <c r="BT237" i="3"/>
  <c r="BO237" i="3" s="1"/>
  <c r="BU237" i="3"/>
  <c r="BQ238" i="3"/>
  <c r="BL238" i="3" s="1"/>
  <c r="BS238" i="3"/>
  <c r="BT238" i="3"/>
  <c r="BU238" i="3"/>
  <c r="BP238" i="3" s="1"/>
  <c r="BQ239" i="3"/>
  <c r="BM239" i="3"/>
  <c r="BS239" i="3"/>
  <c r="BN239" i="3" s="1"/>
  <c r="BT239" i="3"/>
  <c r="BU239" i="3"/>
  <c r="BQ240" i="3"/>
  <c r="BS240" i="3"/>
  <c r="BN240" i="3" s="1"/>
  <c r="BT240" i="3"/>
  <c r="BO240" i="3" s="1"/>
  <c r="BU240" i="3"/>
  <c r="BP240" i="3" s="1"/>
  <c r="BQ241" i="3"/>
  <c r="BL241" i="3" s="1"/>
  <c r="BS241" i="3"/>
  <c r="BT241" i="3"/>
  <c r="BU241" i="3"/>
  <c r="BQ242" i="3"/>
  <c r="BS242" i="3"/>
  <c r="BN242" i="3" s="1"/>
  <c r="BT242" i="3"/>
  <c r="BO242" i="3" s="1"/>
  <c r="BU242" i="3"/>
  <c r="BQ243" i="3"/>
  <c r="BL243" i="3" s="1"/>
  <c r="BS243" i="3"/>
  <c r="BT243" i="3"/>
  <c r="BU243" i="3"/>
  <c r="BQ244" i="3"/>
  <c r="BL244" i="3" s="1"/>
  <c r="BM244" i="3"/>
  <c r="BS244" i="3"/>
  <c r="BN244" i="3" s="1"/>
  <c r="BT244" i="3"/>
  <c r="BU244" i="3"/>
  <c r="BP244" i="3" s="1"/>
  <c r="BQ245" i="3"/>
  <c r="BS245" i="3"/>
  <c r="BT245" i="3"/>
  <c r="BO245" i="3" s="1"/>
  <c r="BU245" i="3"/>
  <c r="BQ246" i="3"/>
  <c r="BL246" i="3" s="1"/>
  <c r="BS246" i="3"/>
  <c r="BN246" i="3" s="1"/>
  <c r="BT246" i="3"/>
  <c r="BU246" i="3"/>
  <c r="BP246" i="3" s="1"/>
  <c r="BQ247" i="3"/>
  <c r="BM247" i="3"/>
  <c r="BS247" i="3"/>
  <c r="BN247" i="3" s="1"/>
  <c r="BT247" i="3"/>
  <c r="BU247" i="3"/>
  <c r="BQ248" i="3"/>
  <c r="BL248" i="3" s="1"/>
  <c r="BS248" i="3"/>
  <c r="BN248" i="3" s="1"/>
  <c r="BT248" i="3"/>
  <c r="BO248" i="3" s="1"/>
  <c r="BU248" i="3"/>
  <c r="BP248" i="3" s="1"/>
  <c r="BQ249" i="3"/>
  <c r="BL249" i="3" s="1"/>
  <c r="BS249" i="3"/>
  <c r="BT249" i="3"/>
  <c r="BU249" i="3"/>
  <c r="BQ250" i="3"/>
  <c r="BL250" i="3" s="1"/>
  <c r="BS250" i="3"/>
  <c r="BN250" i="3" s="1"/>
  <c r="BT250" i="3"/>
  <c r="BO250" i="3" s="1"/>
  <c r="BU250" i="3"/>
  <c r="BQ251" i="3"/>
  <c r="BS251" i="3"/>
  <c r="BT251" i="3"/>
  <c r="BU251" i="3"/>
  <c r="BQ252" i="3"/>
  <c r="BL252" i="3" s="1"/>
  <c r="BM252" i="3"/>
  <c r="BS252" i="3"/>
  <c r="BN252" i="3" s="1"/>
  <c r="BT252" i="3"/>
  <c r="BU252" i="3"/>
  <c r="BQ253" i="3"/>
  <c r="BM253" i="3"/>
  <c r="BS253" i="3"/>
  <c r="BT253" i="3"/>
  <c r="BO253" i="3" s="1"/>
  <c r="BU253" i="3"/>
  <c r="BQ254" i="3"/>
  <c r="BL254" i="3" s="1"/>
  <c r="BS254" i="3"/>
  <c r="BT254" i="3"/>
  <c r="BU254" i="3"/>
  <c r="BQ255" i="3"/>
  <c r="BM255" i="3"/>
  <c r="BS255" i="3"/>
  <c r="BN255" i="3" s="1"/>
  <c r="BT255" i="3"/>
  <c r="BU255" i="3"/>
  <c r="BP255" i="3" s="1"/>
  <c r="BQ256" i="3"/>
  <c r="BS256" i="3"/>
  <c r="BT256" i="3"/>
  <c r="BU256" i="3"/>
  <c r="BP256" i="3" s="1"/>
  <c r="BQ257" i="3"/>
  <c r="BL257" i="3" s="1"/>
  <c r="BS257" i="3"/>
  <c r="BN257" i="3" s="1"/>
  <c r="BT257" i="3"/>
  <c r="BU257" i="3"/>
  <c r="BP257" i="3" s="1"/>
  <c r="BQ258" i="3"/>
  <c r="BS258" i="3"/>
  <c r="BN258" i="3" s="1"/>
  <c r="BT258" i="3"/>
  <c r="BO258" i="3" s="1"/>
  <c r="BU258" i="3"/>
  <c r="BQ259" i="3"/>
  <c r="BS259" i="3"/>
  <c r="BN259" i="3" s="1"/>
  <c r="BT259" i="3"/>
  <c r="BU259" i="3"/>
  <c r="BP259" i="3" s="1"/>
  <c r="BQ260" i="3"/>
  <c r="BL260" i="3" s="1"/>
  <c r="BM260" i="3"/>
  <c r="BS260" i="3"/>
  <c r="BT260" i="3"/>
  <c r="BU260" i="3"/>
  <c r="BQ261" i="3"/>
  <c r="BL261" i="3" s="1"/>
  <c r="BM261" i="3"/>
  <c r="BS261" i="3"/>
  <c r="BN261" i="3" s="1"/>
  <c r="BT261" i="3"/>
  <c r="BO261" i="3" s="1"/>
  <c r="BU261" i="3"/>
  <c r="BQ262" i="3"/>
  <c r="BL262" i="3" s="1"/>
  <c r="BS262" i="3"/>
  <c r="BT262" i="3"/>
  <c r="BU262" i="3"/>
  <c r="BP262" i="3" s="1"/>
  <c r="BQ263" i="3"/>
  <c r="BM263" i="3"/>
  <c r="BS263" i="3"/>
  <c r="BN263" i="3" s="1"/>
  <c r="BT263" i="3"/>
  <c r="BU263" i="3"/>
  <c r="BQ264" i="3"/>
  <c r="BS264" i="3"/>
  <c r="BT264" i="3"/>
  <c r="BO264" i="3" s="1"/>
  <c r="BU264" i="3"/>
  <c r="BP264" i="3" s="1"/>
  <c r="BQ265" i="3"/>
  <c r="BL265" i="3" s="1"/>
  <c r="BS265" i="3"/>
  <c r="BT265" i="3"/>
  <c r="BU265" i="3"/>
  <c r="BQ266" i="3"/>
  <c r="BS266" i="3"/>
  <c r="BN266" i="3" s="1"/>
  <c r="BT266" i="3"/>
  <c r="BO266" i="3" s="1"/>
  <c r="BU266" i="3"/>
  <c r="BQ267" i="3"/>
  <c r="BL267" i="3" s="1"/>
  <c r="BS267" i="3"/>
  <c r="BT267" i="3"/>
  <c r="BU267" i="3"/>
  <c r="BQ268" i="3"/>
  <c r="BL268" i="3" s="1"/>
  <c r="BM268" i="3"/>
  <c r="BS268" i="3"/>
  <c r="BN268" i="3" s="1"/>
  <c r="BT268" i="3"/>
  <c r="BU268" i="3"/>
  <c r="BP268" i="3" s="1"/>
  <c r="BQ269" i="3"/>
  <c r="BM269" i="3"/>
  <c r="BS269" i="3"/>
  <c r="BT269" i="3"/>
  <c r="BO269" i="3" s="1"/>
  <c r="BU269" i="3"/>
  <c r="BQ270" i="3"/>
  <c r="BL270" i="3" s="1"/>
  <c r="BS270" i="3"/>
  <c r="BT270" i="3"/>
  <c r="BO270" i="3" s="1"/>
  <c r="BU270" i="3"/>
  <c r="BQ271" i="3"/>
  <c r="BM271" i="3"/>
  <c r="BS271" i="3"/>
  <c r="BN271" i="3" s="1"/>
  <c r="BT271" i="3"/>
  <c r="BU271" i="3"/>
  <c r="BP271" i="3" s="1"/>
  <c r="BQ272" i="3"/>
  <c r="BS272" i="3"/>
  <c r="BN272" i="3" s="1"/>
  <c r="BT272" i="3"/>
  <c r="BU272" i="3"/>
  <c r="BP272" i="3" s="1"/>
  <c r="BQ273" i="3"/>
  <c r="BL273" i="3" s="1"/>
  <c r="BS273" i="3"/>
  <c r="BT273" i="3"/>
  <c r="BU273" i="3"/>
  <c r="BP273" i="3" s="1"/>
  <c r="BQ274" i="3"/>
  <c r="BS274" i="3"/>
  <c r="BN274" i="3" s="1"/>
  <c r="BT274" i="3"/>
  <c r="BO274" i="3" s="1"/>
  <c r="BU274" i="3"/>
  <c r="BQ275" i="3"/>
  <c r="BS275" i="3"/>
  <c r="BT275" i="3"/>
  <c r="BU275" i="3"/>
  <c r="BP275" i="3" s="1"/>
  <c r="BQ276" i="3"/>
  <c r="BL276" i="3" s="1"/>
  <c r="BM276" i="3"/>
  <c r="BS276" i="3"/>
  <c r="BT276" i="3"/>
  <c r="BU276" i="3"/>
  <c r="BQ277" i="3"/>
  <c r="BM277" i="3"/>
  <c r="BS277" i="3"/>
  <c r="BN277" i="3" s="1"/>
  <c r="BT277" i="3"/>
  <c r="BO277" i="3" s="1"/>
  <c r="BU277" i="3"/>
  <c r="BP277" i="3" s="1"/>
  <c r="BQ278" i="3"/>
  <c r="BL278" i="3" s="1"/>
  <c r="BS278" i="3"/>
  <c r="BT278" i="3"/>
  <c r="BU278" i="3"/>
  <c r="BQ279" i="3"/>
  <c r="BM279" i="3"/>
  <c r="BS279" i="3"/>
  <c r="BN279" i="3" s="1"/>
  <c r="BT279" i="3"/>
  <c r="BO279" i="3" s="1"/>
  <c r="BU279" i="3"/>
  <c r="BQ280" i="3"/>
  <c r="BS280" i="3"/>
  <c r="BN280" i="3" s="1"/>
  <c r="BT280" i="3"/>
  <c r="BU280" i="3"/>
  <c r="BQ281" i="3"/>
  <c r="BL281" i="3" s="1"/>
  <c r="BS281" i="3"/>
  <c r="BT281" i="3"/>
  <c r="BO281" i="3" s="1"/>
  <c r="BU281" i="3"/>
  <c r="BQ282" i="3"/>
  <c r="BS282" i="3"/>
  <c r="BN282" i="3" s="1"/>
  <c r="BT282" i="3"/>
  <c r="BO282" i="3" s="1"/>
  <c r="BU282" i="3"/>
  <c r="BQ283" i="3"/>
  <c r="BL283" i="3" s="1"/>
  <c r="BS283" i="3"/>
  <c r="BT283" i="3"/>
  <c r="BO283" i="3" s="1"/>
  <c r="BU283" i="3"/>
  <c r="BQ284" i="3"/>
  <c r="BL284" i="3" s="1"/>
  <c r="BM284" i="3"/>
  <c r="BS284" i="3"/>
  <c r="BT284" i="3"/>
  <c r="BU284" i="3"/>
  <c r="BP284" i="3" s="1"/>
  <c r="BQ285" i="3"/>
  <c r="BM285" i="3"/>
  <c r="BS285" i="3"/>
  <c r="BT285" i="3"/>
  <c r="BO285" i="3" s="1"/>
  <c r="BU285" i="3"/>
  <c r="BQ286" i="3"/>
  <c r="BL286" i="3" s="1"/>
  <c r="BS286" i="3"/>
  <c r="BT286" i="3"/>
  <c r="BO286" i="3" s="1"/>
  <c r="BU286" i="3"/>
  <c r="BQ287" i="3"/>
  <c r="BL287" i="3" s="1"/>
  <c r="BM287" i="3"/>
  <c r="BS287" i="3"/>
  <c r="BN287" i="3" s="1"/>
  <c r="BT287" i="3"/>
  <c r="BU287" i="3"/>
  <c r="BQ288" i="3"/>
  <c r="BS288" i="3"/>
  <c r="BN288" i="3" s="1"/>
  <c r="BT288" i="3"/>
  <c r="BU288" i="3"/>
  <c r="BP288" i="3" s="1"/>
  <c r="BQ289" i="3"/>
  <c r="BL289" i="3" s="1"/>
  <c r="BS289" i="3"/>
  <c r="BT289" i="3"/>
  <c r="BU289" i="3"/>
  <c r="BQ290" i="3"/>
  <c r="BS290" i="3"/>
  <c r="BN290" i="3" s="1"/>
  <c r="BT290" i="3"/>
  <c r="BU290" i="3"/>
  <c r="BP290" i="3" s="1"/>
  <c r="BQ291" i="3"/>
  <c r="BS291" i="3"/>
  <c r="BT291" i="3"/>
  <c r="BU291" i="3"/>
  <c r="BQ292" i="3"/>
  <c r="BL292" i="3" s="1"/>
  <c r="BS292" i="3"/>
  <c r="BN292" i="3" s="1"/>
  <c r="BT292" i="3"/>
  <c r="BU292" i="3"/>
  <c r="BP292" i="3" s="1"/>
  <c r="BQ293" i="3"/>
  <c r="BS293" i="3"/>
  <c r="BT293" i="3"/>
  <c r="BO293" i="3" s="1"/>
  <c r="BU293" i="3"/>
  <c r="BQ294" i="3"/>
  <c r="BL294" i="3" s="1"/>
  <c r="BS294" i="3"/>
  <c r="BN294" i="3" s="1"/>
  <c r="BT294" i="3"/>
  <c r="BU294" i="3"/>
  <c r="BP294" i="3" s="1"/>
  <c r="BQ295" i="3"/>
  <c r="BM295" i="3"/>
  <c r="BS295" i="3"/>
  <c r="BN295" i="3" s="1"/>
  <c r="BT295" i="3"/>
  <c r="BU295" i="3"/>
  <c r="BQ296" i="3"/>
  <c r="BL296" i="3" s="1"/>
  <c r="BS296" i="3"/>
  <c r="BN296" i="3" s="1"/>
  <c r="BT296" i="3"/>
  <c r="BO296" i="3" s="1"/>
  <c r="BU296" i="3"/>
  <c r="BQ297" i="3"/>
  <c r="BL297" i="3" s="1"/>
  <c r="BS297" i="3"/>
  <c r="BT297" i="3"/>
  <c r="BU297" i="3"/>
  <c r="BQ298" i="3"/>
  <c r="BL298" i="3" s="1"/>
  <c r="BS298" i="3"/>
  <c r="BN298" i="3" s="1"/>
  <c r="BT298" i="3"/>
  <c r="BO298" i="3" s="1"/>
  <c r="BU298" i="3"/>
  <c r="BQ299" i="3"/>
  <c r="BS299" i="3"/>
  <c r="BT299" i="3"/>
  <c r="BU299" i="3"/>
  <c r="BQ300" i="3"/>
  <c r="BL300" i="3" s="1"/>
  <c r="BM300" i="3"/>
  <c r="BS300" i="3"/>
  <c r="BN300" i="3" s="1"/>
  <c r="BT300" i="3"/>
  <c r="BU300" i="3"/>
  <c r="BQ301" i="3"/>
  <c r="BM301" i="3"/>
  <c r="BS301" i="3"/>
  <c r="BT301" i="3"/>
  <c r="BO301" i="3" s="1"/>
  <c r="BU301" i="3"/>
  <c r="BQ302" i="3"/>
  <c r="BL302" i="3" s="1"/>
  <c r="BS302" i="3"/>
  <c r="BT302" i="3"/>
  <c r="BU302" i="3"/>
  <c r="BQ303" i="3"/>
  <c r="BM303" i="3"/>
  <c r="BS303" i="3"/>
  <c r="BN303" i="3" s="1"/>
  <c r="BT303" i="3"/>
  <c r="BU303" i="3"/>
  <c r="BP303" i="3" s="1"/>
  <c r="BQ304" i="3"/>
  <c r="BS304" i="3"/>
  <c r="BN304" i="3" s="1"/>
  <c r="BT304" i="3"/>
  <c r="BU304" i="3"/>
  <c r="BQ305" i="3"/>
  <c r="BL305" i="3" s="1"/>
  <c r="BS305" i="3"/>
  <c r="BN305" i="3" s="1"/>
  <c r="BT305" i="3"/>
  <c r="BU305" i="3"/>
  <c r="BP305" i="3" s="1"/>
  <c r="BQ306" i="3"/>
  <c r="BS306" i="3"/>
  <c r="BN306" i="3" s="1"/>
  <c r="BT306" i="3"/>
  <c r="BO306" i="3" s="1"/>
  <c r="BU306" i="3"/>
  <c r="BQ307" i="3"/>
  <c r="BS307" i="3"/>
  <c r="BN307" i="3" s="1"/>
  <c r="BT307" i="3"/>
  <c r="BU307" i="3"/>
  <c r="BP307" i="3" s="1"/>
  <c r="BQ308" i="3"/>
  <c r="BL308" i="3" s="1"/>
  <c r="BM308" i="3"/>
  <c r="BS308" i="3"/>
  <c r="BT308" i="3"/>
  <c r="BU308" i="3"/>
  <c r="BQ309" i="3"/>
  <c r="BL309" i="3" s="1"/>
  <c r="BM309" i="3"/>
  <c r="BS309" i="3"/>
  <c r="BN309" i="3" s="1"/>
  <c r="BT309" i="3"/>
  <c r="BU309" i="3"/>
  <c r="BQ310" i="3"/>
  <c r="BL310" i="3" s="1"/>
  <c r="BS310" i="3"/>
  <c r="BT310" i="3"/>
  <c r="BU310" i="3"/>
  <c r="BP310" i="3" s="1"/>
  <c r="BQ311" i="3"/>
  <c r="BM311" i="3"/>
  <c r="BS311" i="3"/>
  <c r="BN311" i="3" s="1"/>
  <c r="BT311" i="3"/>
  <c r="BU311" i="3"/>
  <c r="BQ312" i="3"/>
  <c r="BS312" i="3"/>
  <c r="BN312" i="3" s="1"/>
  <c r="BT312" i="3"/>
  <c r="BO312" i="3" s="1"/>
  <c r="BU312" i="3"/>
  <c r="BQ313" i="3"/>
  <c r="BL313" i="3" s="1"/>
  <c r="BS313" i="3"/>
  <c r="BT313" i="3"/>
  <c r="BU313" i="3"/>
  <c r="BQ314" i="3"/>
  <c r="BS314" i="3"/>
  <c r="BN314" i="3" s="1"/>
  <c r="BT314" i="3"/>
  <c r="BO314" i="3" s="1"/>
  <c r="BU314" i="3"/>
  <c r="BQ315" i="3"/>
  <c r="BL315" i="3" s="1"/>
  <c r="BS315" i="3"/>
  <c r="BT315" i="3"/>
  <c r="BU315" i="3"/>
  <c r="BQ316" i="3"/>
  <c r="BL316" i="3" s="1"/>
  <c r="BM316" i="3"/>
  <c r="BS316" i="3"/>
  <c r="BT316" i="3"/>
  <c r="BU316" i="3"/>
  <c r="BP316" i="3" s="1"/>
  <c r="BQ317" i="3"/>
  <c r="BM317" i="3"/>
  <c r="BS317" i="3"/>
  <c r="BT317" i="3"/>
  <c r="BO317" i="3" s="1"/>
  <c r="BU317" i="3"/>
  <c r="BQ318" i="3"/>
  <c r="BL318" i="3" s="1"/>
  <c r="BS318" i="3"/>
  <c r="BT318" i="3"/>
  <c r="BO318" i="3" s="1"/>
  <c r="BU318" i="3"/>
  <c r="BQ319" i="3"/>
  <c r="BM319" i="3"/>
  <c r="BS319" i="3"/>
  <c r="BN319" i="3" s="1"/>
  <c r="BT319" i="3"/>
  <c r="BU319" i="3"/>
  <c r="BP319" i="3" s="1"/>
  <c r="BQ320" i="3"/>
  <c r="BS320" i="3"/>
  <c r="BN320" i="3" s="1"/>
  <c r="BT320" i="3"/>
  <c r="BU320" i="3"/>
  <c r="BQ321" i="3"/>
  <c r="BL321" i="3" s="1"/>
  <c r="BS321" i="3"/>
  <c r="BT321" i="3"/>
  <c r="BU321" i="3"/>
  <c r="BP321" i="3" s="1"/>
  <c r="BQ322" i="3"/>
  <c r="BS322" i="3"/>
  <c r="BN322" i="3" s="1"/>
  <c r="BT322" i="3"/>
  <c r="BO322" i="3" s="1"/>
  <c r="BU322" i="3"/>
  <c r="BQ323" i="3"/>
  <c r="BS323" i="3"/>
  <c r="BT323" i="3"/>
  <c r="BU323" i="3"/>
  <c r="BP323" i="3" s="1"/>
  <c r="BQ324" i="3"/>
  <c r="BL324" i="3" s="1"/>
  <c r="BM324" i="3"/>
  <c r="BS324" i="3"/>
  <c r="BT324" i="3"/>
  <c r="BU324" i="3"/>
  <c r="BQ325" i="3"/>
  <c r="BM325" i="3"/>
  <c r="BS325" i="3"/>
  <c r="BN325" i="3" s="1"/>
  <c r="BT325" i="3"/>
  <c r="BO325" i="3" s="1"/>
  <c r="BU325" i="3"/>
  <c r="BP325" i="3" s="1"/>
  <c r="BQ326" i="3"/>
  <c r="BL326" i="3" s="1"/>
  <c r="BS326" i="3"/>
  <c r="BT326" i="3"/>
  <c r="BU326" i="3"/>
  <c r="BQ327" i="3"/>
  <c r="BS327" i="3"/>
  <c r="BN327" i="3" s="1"/>
  <c r="BT327" i="3"/>
  <c r="BU327" i="3"/>
  <c r="BP327" i="3" s="1"/>
  <c r="BQ328" i="3"/>
  <c r="BS328" i="3"/>
  <c r="BT328" i="3"/>
  <c r="BU328" i="3"/>
  <c r="BQ329" i="3"/>
  <c r="BL329" i="3" s="1"/>
  <c r="BS329" i="3"/>
  <c r="BN329" i="3" s="1"/>
  <c r="BT329" i="3"/>
  <c r="BU329" i="3"/>
  <c r="BP329" i="3" s="1"/>
  <c r="BQ330" i="3"/>
  <c r="BS330" i="3"/>
  <c r="BN330" i="3" s="1"/>
  <c r="BT330" i="3"/>
  <c r="BO330" i="3" s="1"/>
  <c r="BU330" i="3"/>
  <c r="BQ331" i="3"/>
  <c r="BS331" i="3"/>
  <c r="BN331" i="3" s="1"/>
  <c r="BT331" i="3"/>
  <c r="BU331" i="3"/>
  <c r="BP331" i="3" s="1"/>
  <c r="BQ332" i="3"/>
  <c r="BL332" i="3" s="1"/>
  <c r="BM332" i="3"/>
  <c r="BS332" i="3"/>
  <c r="BT332" i="3"/>
  <c r="BU332" i="3"/>
  <c r="BQ333" i="3"/>
  <c r="BL333" i="3" s="1"/>
  <c r="BS333" i="3"/>
  <c r="BT333" i="3"/>
  <c r="BO333" i="3" s="1"/>
  <c r="BU333" i="3"/>
  <c r="BQ334" i="3"/>
  <c r="BL334" i="3" s="1"/>
  <c r="BS334" i="3"/>
  <c r="BT334" i="3"/>
  <c r="BU334" i="3"/>
  <c r="BQ335" i="3"/>
  <c r="BM335" i="3"/>
  <c r="BS335" i="3"/>
  <c r="BN335" i="3" s="1"/>
  <c r="BT335" i="3"/>
  <c r="BU335" i="3"/>
  <c r="BQ336" i="3"/>
  <c r="BS336" i="3"/>
  <c r="BN336" i="3" s="1"/>
  <c r="BT336" i="3"/>
  <c r="BU336" i="3"/>
  <c r="BP336" i="3" s="1"/>
  <c r="BQ337" i="3"/>
  <c r="BL337" i="3" s="1"/>
  <c r="BS337" i="3"/>
  <c r="BN337" i="3" s="1"/>
  <c r="BT337" i="3"/>
  <c r="BU337" i="3"/>
  <c r="BQ338" i="3"/>
  <c r="BS338" i="3"/>
  <c r="BN338" i="3" s="1"/>
  <c r="BT338" i="3"/>
  <c r="BO338" i="3" s="1"/>
  <c r="BU338" i="3"/>
  <c r="BP338" i="3" s="1"/>
  <c r="BQ339" i="3"/>
  <c r="BS339" i="3"/>
  <c r="BN339" i="3" s="1"/>
  <c r="BT339" i="3"/>
  <c r="BU339" i="3"/>
  <c r="BQ340" i="3"/>
  <c r="BL340" i="3" s="1"/>
  <c r="BM340" i="3"/>
  <c r="BS340" i="3"/>
  <c r="BT340" i="3"/>
  <c r="BO340" i="3" s="1"/>
  <c r="BU340" i="3"/>
  <c r="BQ341" i="3"/>
  <c r="BL341" i="3" s="1"/>
  <c r="BM341" i="3"/>
  <c r="BS341" i="3"/>
  <c r="BT341" i="3"/>
  <c r="BO341" i="3" s="1"/>
  <c r="BU341" i="3"/>
  <c r="BQ342" i="3"/>
  <c r="BL342" i="3" s="1"/>
  <c r="BS342" i="3"/>
  <c r="BN342" i="3" s="1"/>
  <c r="BT342" i="3"/>
  <c r="BU342" i="3"/>
  <c r="BP342" i="3" s="1"/>
  <c r="BQ343" i="3"/>
  <c r="BS343" i="3"/>
  <c r="BN343" i="3" s="1"/>
  <c r="BT343" i="3"/>
  <c r="BU343" i="3"/>
  <c r="BQ344" i="3"/>
  <c r="BS344" i="3"/>
  <c r="BN344" i="3" s="1"/>
  <c r="BT344" i="3"/>
  <c r="BU344" i="3"/>
  <c r="BP344" i="3" s="1"/>
  <c r="BQ345" i="3"/>
  <c r="BL345" i="3" s="1"/>
  <c r="BS345" i="3"/>
  <c r="BT345" i="3"/>
  <c r="BU345" i="3"/>
  <c r="BQ346" i="3"/>
  <c r="BS346" i="3"/>
  <c r="BN346" i="3" s="1"/>
  <c r="BT346" i="3"/>
  <c r="BO346" i="3" s="1"/>
  <c r="BU346" i="3"/>
  <c r="BP346" i="3" s="1"/>
  <c r="BQ347" i="3"/>
  <c r="BS347" i="3"/>
  <c r="BT347" i="3"/>
  <c r="BU347" i="3"/>
  <c r="BQ348" i="3"/>
  <c r="BL348" i="3" s="1"/>
  <c r="BM348" i="3"/>
  <c r="BS348" i="3"/>
  <c r="BT348" i="3"/>
  <c r="BO348" i="3" s="1"/>
  <c r="BU348" i="3"/>
  <c r="BQ349" i="3"/>
  <c r="BS349" i="3"/>
  <c r="BT349" i="3"/>
  <c r="BO349" i="3" s="1"/>
  <c r="BU349" i="3"/>
  <c r="BQ350" i="3"/>
  <c r="BL350" i="3" s="1"/>
  <c r="BS350" i="3"/>
  <c r="BT350" i="3"/>
  <c r="BO350" i="3" s="1"/>
  <c r="BU350" i="3"/>
  <c r="BQ351" i="3"/>
  <c r="BS351" i="3"/>
  <c r="BN351" i="3" s="1"/>
  <c r="BT351" i="3"/>
  <c r="BU351" i="3"/>
  <c r="BQ352" i="3"/>
  <c r="BS352" i="3"/>
  <c r="BT352" i="3"/>
  <c r="BO352" i="3" s="1"/>
  <c r="BU352" i="3"/>
  <c r="BQ353" i="3"/>
  <c r="BL353" i="3" s="1"/>
  <c r="BS353" i="3"/>
  <c r="BT353" i="3"/>
  <c r="BU353" i="3"/>
  <c r="BQ354" i="3"/>
  <c r="BL354" i="3" s="1"/>
  <c r="BS354" i="3"/>
  <c r="BN354" i="3" s="1"/>
  <c r="BT354" i="3"/>
  <c r="BO354" i="3" s="1"/>
  <c r="BU354" i="3"/>
  <c r="BQ355" i="3"/>
  <c r="BS355" i="3"/>
  <c r="BT355" i="3"/>
  <c r="BU355" i="3"/>
  <c r="BQ356" i="3"/>
  <c r="BL356" i="3" s="1"/>
  <c r="BM356" i="3"/>
  <c r="BS356" i="3"/>
  <c r="BN356" i="3" s="1"/>
  <c r="BT356" i="3"/>
  <c r="BU356" i="3"/>
  <c r="BQ357" i="3"/>
  <c r="BM357" i="3"/>
  <c r="BS357" i="3"/>
  <c r="BT357" i="3"/>
  <c r="BO357" i="3" s="1"/>
  <c r="BU357" i="3"/>
  <c r="BQ358" i="3"/>
  <c r="BL358" i="3" s="1"/>
  <c r="BS358" i="3"/>
  <c r="BT358" i="3"/>
  <c r="BU358" i="3"/>
  <c r="BQ359" i="3"/>
  <c r="BS359" i="3"/>
  <c r="BN359" i="3" s="1"/>
  <c r="BT359" i="3"/>
  <c r="BO359" i="3" s="1"/>
  <c r="BU359" i="3"/>
  <c r="BQ360" i="3"/>
  <c r="BL360" i="3" s="1"/>
  <c r="BS360" i="3"/>
  <c r="BT360" i="3"/>
  <c r="BU360" i="3"/>
  <c r="BQ361" i="3"/>
  <c r="BL361" i="3" s="1"/>
  <c r="BS361" i="3"/>
  <c r="BT361" i="3"/>
  <c r="BO361" i="3" s="1"/>
  <c r="BU361" i="3"/>
  <c r="BQ362" i="3"/>
  <c r="BL362" i="3" s="1"/>
  <c r="BS362" i="3"/>
  <c r="BN362" i="3" s="1"/>
  <c r="BT362" i="3"/>
  <c r="BO362" i="3" s="1"/>
  <c r="BU362" i="3"/>
  <c r="BQ363" i="3"/>
  <c r="BS363" i="3"/>
  <c r="BT363" i="3"/>
  <c r="BO363" i="3" s="1"/>
  <c r="BU363" i="3"/>
  <c r="BQ364" i="3"/>
  <c r="BL364" i="3" s="1"/>
  <c r="BM364" i="3"/>
  <c r="BS364" i="3"/>
  <c r="BT364" i="3"/>
  <c r="BU364" i="3"/>
  <c r="BQ365" i="3"/>
  <c r="BM365" i="3"/>
  <c r="BS365" i="3"/>
  <c r="BT365" i="3"/>
  <c r="BO365" i="3" s="1"/>
  <c r="BU365" i="3"/>
  <c r="BQ366" i="3"/>
  <c r="BL366" i="3" s="1"/>
  <c r="BS366" i="3"/>
  <c r="BT366" i="3"/>
  <c r="BU366" i="3"/>
  <c r="BQ367" i="3"/>
  <c r="BL367" i="3" s="1"/>
  <c r="BS367" i="3"/>
  <c r="BN367" i="3" s="1"/>
  <c r="BT367" i="3"/>
  <c r="BO367" i="3" s="1"/>
  <c r="BU367" i="3"/>
  <c r="BQ368" i="3"/>
  <c r="BS368" i="3"/>
  <c r="BN368" i="3" s="1"/>
  <c r="BT368" i="3"/>
  <c r="BU368" i="3"/>
  <c r="BQ369" i="3"/>
  <c r="BL369" i="3" s="1"/>
  <c r="BS369" i="3"/>
  <c r="BT369" i="3"/>
  <c r="BO369" i="3" s="1"/>
  <c r="BU369" i="3"/>
  <c r="BQ370" i="3"/>
  <c r="BS370" i="3"/>
  <c r="BN370" i="3" s="1"/>
  <c r="BT370" i="3"/>
  <c r="BO370" i="3" s="1"/>
  <c r="BU370" i="3"/>
  <c r="BQ371" i="3"/>
  <c r="BL371" i="3" s="1"/>
  <c r="BS371" i="3"/>
  <c r="BT371" i="3"/>
  <c r="BO371" i="3" s="1"/>
  <c r="BU371" i="3"/>
  <c r="BQ372" i="3"/>
  <c r="BL372" i="3" s="1"/>
  <c r="BM372" i="3"/>
  <c r="BS372" i="3"/>
  <c r="BT372" i="3"/>
  <c r="BU372" i="3"/>
  <c r="BP372" i="3" s="1"/>
  <c r="BQ373" i="3"/>
  <c r="BS373" i="3"/>
  <c r="BN373" i="3" s="1"/>
  <c r="BT373" i="3"/>
  <c r="BU373" i="3"/>
  <c r="BQ374" i="3"/>
  <c r="BL374" i="3" s="1"/>
  <c r="BS374" i="3"/>
  <c r="BT374" i="3"/>
  <c r="BU374" i="3"/>
  <c r="BP374" i="3" s="1"/>
  <c r="BQ375" i="3"/>
  <c r="BS375" i="3"/>
  <c r="BN375" i="3" s="1"/>
  <c r="BT375" i="3"/>
  <c r="BU375" i="3"/>
  <c r="BQ376" i="3"/>
  <c r="BS376" i="3"/>
  <c r="BN376" i="3" s="1"/>
  <c r="BT376" i="3"/>
  <c r="BU376" i="3"/>
  <c r="BP376" i="3" s="1"/>
  <c r="BQ377" i="3"/>
  <c r="BL377" i="3" s="1"/>
  <c r="BS377" i="3"/>
  <c r="BN377" i="3" s="1"/>
  <c r="BT377" i="3"/>
  <c r="BU377" i="3"/>
  <c r="BQ378" i="3"/>
  <c r="BS378" i="3"/>
  <c r="BN378" i="3" s="1"/>
  <c r="BT378" i="3"/>
  <c r="BO378" i="3" s="1"/>
  <c r="BU378" i="3"/>
  <c r="BP378" i="3" s="1"/>
  <c r="BQ379" i="3"/>
  <c r="BS379" i="3"/>
  <c r="BN379" i="3" s="1"/>
  <c r="BT379" i="3"/>
  <c r="BU379" i="3"/>
  <c r="BQ380" i="3"/>
  <c r="BL380" i="3" s="1"/>
  <c r="BM380" i="3"/>
  <c r="BS380" i="3"/>
  <c r="BT380" i="3"/>
  <c r="BU380" i="3"/>
  <c r="BQ381" i="3"/>
  <c r="BL381" i="3" s="1"/>
  <c r="BS381" i="3"/>
  <c r="BT381" i="3"/>
  <c r="BO381" i="3" s="1"/>
  <c r="BU381" i="3"/>
  <c r="BQ382" i="3"/>
  <c r="BL382" i="3" s="1"/>
  <c r="BS382" i="3"/>
  <c r="BT382" i="3"/>
  <c r="BU382" i="3"/>
  <c r="BQ383" i="3"/>
  <c r="BL383" i="3" s="1"/>
  <c r="BS383" i="3"/>
  <c r="BN383" i="3" s="1"/>
  <c r="BT383" i="3"/>
  <c r="BU383" i="3"/>
  <c r="BQ384" i="3"/>
  <c r="BS384" i="3"/>
  <c r="BT384" i="3"/>
  <c r="BO384" i="3" s="1"/>
  <c r="BU384" i="3"/>
  <c r="BQ385" i="3"/>
  <c r="BL385" i="3" s="1"/>
  <c r="BS385" i="3"/>
  <c r="BT385" i="3"/>
  <c r="BU385" i="3"/>
  <c r="BQ386" i="3"/>
  <c r="BS386" i="3"/>
  <c r="BN386" i="3" s="1"/>
  <c r="BT386" i="3"/>
  <c r="BO386" i="3" s="1"/>
  <c r="BU386" i="3"/>
  <c r="BQ387" i="3"/>
  <c r="BL387" i="3" s="1"/>
  <c r="BS387" i="3"/>
  <c r="BT387" i="3"/>
  <c r="BU387" i="3"/>
  <c r="BQ388" i="3"/>
  <c r="BL388" i="3" s="1"/>
  <c r="BM388" i="3"/>
  <c r="BS388" i="3"/>
  <c r="BN388" i="3" s="1"/>
  <c r="BT388" i="3"/>
  <c r="BU388" i="3"/>
  <c r="BP388" i="3" s="1"/>
  <c r="BQ389" i="3"/>
  <c r="BM389" i="3"/>
  <c r="BS389" i="3"/>
  <c r="BT389" i="3"/>
  <c r="BO389" i="3" s="1"/>
  <c r="BU389" i="3"/>
  <c r="BQ390" i="3"/>
  <c r="BL390" i="3" s="1"/>
  <c r="BS390" i="3"/>
  <c r="BT390" i="3"/>
  <c r="BO390" i="3" s="1"/>
  <c r="BU390" i="3"/>
  <c r="BQ391" i="3"/>
  <c r="BM391" i="3"/>
  <c r="BS391" i="3"/>
  <c r="BN391" i="3" s="1"/>
  <c r="BT391" i="3"/>
  <c r="BU391" i="3"/>
  <c r="BP391" i="3" s="1"/>
  <c r="BQ392" i="3"/>
  <c r="BS392" i="3"/>
  <c r="BN392" i="3" s="1"/>
  <c r="BT392" i="3"/>
  <c r="BU392" i="3"/>
  <c r="BQ393" i="3"/>
  <c r="BL393" i="3" s="1"/>
  <c r="BS393" i="3"/>
  <c r="BT393" i="3"/>
  <c r="BU393" i="3"/>
  <c r="BP393" i="3" s="1"/>
  <c r="BQ394" i="3"/>
  <c r="BS394" i="3"/>
  <c r="BN394" i="3" s="1"/>
  <c r="BT394" i="3"/>
  <c r="BO394" i="3" s="1"/>
  <c r="BU394" i="3"/>
  <c r="BQ395" i="3"/>
  <c r="BS395" i="3"/>
  <c r="BT395" i="3"/>
  <c r="BU395" i="3"/>
  <c r="BP395" i="3" s="1"/>
  <c r="BQ396" i="3"/>
  <c r="BL396" i="3" s="1"/>
  <c r="BM396" i="3"/>
  <c r="BS396" i="3"/>
  <c r="BT396" i="3"/>
  <c r="BU396" i="3"/>
  <c r="BQ397" i="3"/>
  <c r="BM397" i="3"/>
  <c r="BS397" i="3"/>
  <c r="BT397" i="3"/>
  <c r="BU397" i="3"/>
  <c r="BP397" i="3" s="1"/>
  <c r="BQ398" i="3"/>
  <c r="BL398" i="3" s="1"/>
  <c r="BS398" i="3"/>
  <c r="BT398" i="3"/>
  <c r="BU398" i="3"/>
  <c r="BQ399" i="3"/>
  <c r="BM399" i="3"/>
  <c r="BS399" i="3"/>
  <c r="BN399" i="3" s="1"/>
  <c r="BT399" i="3"/>
  <c r="BO399" i="3" s="1"/>
  <c r="BU399" i="3"/>
  <c r="BQ400" i="3"/>
  <c r="BS400" i="3"/>
  <c r="BN400" i="3" s="1"/>
  <c r="BT400" i="3"/>
  <c r="BU400" i="3"/>
  <c r="BQ401" i="3"/>
  <c r="BL401" i="3" s="1"/>
  <c r="BS401" i="3"/>
  <c r="BT401" i="3"/>
  <c r="BO401" i="3" s="1"/>
  <c r="BU401" i="3"/>
  <c r="BQ402" i="3"/>
  <c r="BS402" i="3"/>
  <c r="BN402" i="3" s="1"/>
  <c r="BT402" i="3"/>
  <c r="BO402" i="3" s="1"/>
  <c r="BU402" i="3"/>
  <c r="BQ403" i="3"/>
  <c r="BL403" i="3" s="1"/>
  <c r="BS403" i="3"/>
  <c r="BT403" i="3"/>
  <c r="BO403" i="3" s="1"/>
  <c r="BU403" i="3"/>
  <c r="BQ404" i="3"/>
  <c r="BL404" i="3" s="1"/>
  <c r="BM404" i="3"/>
  <c r="BS404" i="3"/>
  <c r="BT404" i="3"/>
  <c r="BU404" i="3"/>
  <c r="BP404" i="3" s="1"/>
  <c r="BQ405" i="3"/>
  <c r="BS405" i="3"/>
  <c r="BN405" i="3" s="1"/>
  <c r="BT405" i="3"/>
  <c r="BO405" i="3" s="1"/>
  <c r="BU405" i="3"/>
  <c r="BQ406" i="3"/>
  <c r="BL406" i="3" s="1"/>
  <c r="BS406" i="3"/>
  <c r="BT406" i="3"/>
  <c r="BU406" i="3"/>
  <c r="BP406" i="3" s="1"/>
  <c r="BQ407" i="3"/>
  <c r="BM407" i="3"/>
  <c r="BS407" i="3"/>
  <c r="BN407" i="3" s="1"/>
  <c r="BT407" i="3"/>
  <c r="BU407" i="3"/>
  <c r="BQ408" i="3"/>
  <c r="BS408" i="3"/>
  <c r="BN408" i="3" s="1"/>
  <c r="BT408" i="3"/>
  <c r="BO408" i="3" s="1"/>
  <c r="BU408" i="3"/>
  <c r="BQ409" i="3"/>
  <c r="BL409" i="3" s="1"/>
  <c r="BS409" i="3"/>
  <c r="BT409" i="3"/>
  <c r="BU409" i="3"/>
  <c r="BQ410" i="3"/>
  <c r="BS410" i="3"/>
  <c r="BN410" i="3" s="1"/>
  <c r="BT410" i="3"/>
  <c r="BO410" i="3" s="1"/>
  <c r="BU410" i="3"/>
  <c r="BQ411" i="3"/>
  <c r="BL411" i="3" s="1"/>
  <c r="BS411" i="3"/>
  <c r="BT411" i="3"/>
  <c r="BU411" i="3"/>
  <c r="BQ412" i="3"/>
  <c r="BL412" i="3" s="1"/>
  <c r="BM412" i="3"/>
  <c r="BS412" i="3"/>
  <c r="BT412" i="3"/>
  <c r="BU412" i="3"/>
  <c r="BP412" i="3" s="1"/>
  <c r="BQ413" i="3"/>
  <c r="BM413" i="3"/>
  <c r="BS413" i="3"/>
  <c r="BT413" i="3"/>
  <c r="BO413" i="3" s="1"/>
  <c r="BU413" i="3"/>
  <c r="BQ414" i="3"/>
  <c r="BL414" i="3" s="1"/>
  <c r="BS414" i="3"/>
  <c r="BT414" i="3"/>
  <c r="BO414" i="3" s="1"/>
  <c r="BU414" i="3"/>
  <c r="BQ415" i="3"/>
  <c r="BM415" i="3"/>
  <c r="BS415" i="3"/>
  <c r="BN415" i="3" s="1"/>
  <c r="BT415" i="3"/>
  <c r="BU415" i="3"/>
  <c r="BP415" i="3" s="1"/>
  <c r="BQ416" i="3"/>
  <c r="BS416" i="3"/>
  <c r="BN416" i="3" s="1"/>
  <c r="BT416" i="3"/>
  <c r="BU416" i="3"/>
  <c r="BQ417" i="3"/>
  <c r="BL417" i="3" s="1"/>
  <c r="BS417" i="3"/>
  <c r="BT417" i="3"/>
  <c r="BU417" i="3"/>
  <c r="BP417" i="3" s="1"/>
  <c r="BQ418" i="3"/>
  <c r="BS418" i="3"/>
  <c r="BN418" i="3" s="1"/>
  <c r="BT418" i="3"/>
  <c r="BU418" i="3"/>
  <c r="BQ419" i="3"/>
  <c r="BS419" i="3"/>
  <c r="BT419" i="3"/>
  <c r="BU419" i="3"/>
  <c r="BP419" i="3" s="1"/>
  <c r="BQ420" i="3"/>
  <c r="BL420" i="3" s="1"/>
  <c r="BM420" i="3"/>
  <c r="BS420" i="3"/>
  <c r="BT420" i="3"/>
  <c r="BU420" i="3"/>
  <c r="BQ421" i="3"/>
  <c r="BM421" i="3"/>
  <c r="BS421" i="3"/>
  <c r="BN421" i="3" s="1"/>
  <c r="BT421" i="3"/>
  <c r="BO421" i="3" s="1"/>
  <c r="BU421" i="3"/>
  <c r="BP421" i="3" s="1"/>
  <c r="BQ422" i="3"/>
  <c r="BL422" i="3" s="1"/>
  <c r="BS422" i="3"/>
  <c r="BT422" i="3"/>
  <c r="BU422" i="3"/>
  <c r="BQ423" i="3"/>
  <c r="BM423" i="3"/>
  <c r="BS423" i="3"/>
  <c r="BN423" i="3" s="1"/>
  <c r="BT423" i="3"/>
  <c r="BO423" i="3" s="1"/>
  <c r="BU423" i="3"/>
  <c r="BQ424" i="3"/>
  <c r="BS424" i="3"/>
  <c r="BN424" i="3" s="1"/>
  <c r="BT424" i="3"/>
  <c r="BU424" i="3"/>
  <c r="BQ425" i="3"/>
  <c r="BL425" i="3" s="1"/>
  <c r="BS425" i="3"/>
  <c r="BT425" i="3"/>
  <c r="BO425" i="3" s="1"/>
  <c r="BU425" i="3"/>
  <c r="BQ426" i="3"/>
  <c r="BS426" i="3"/>
  <c r="BN426" i="3" s="1"/>
  <c r="BT426" i="3"/>
  <c r="BO426" i="3" s="1"/>
  <c r="BU426" i="3"/>
  <c r="BQ427" i="3"/>
  <c r="BL427" i="3" s="1"/>
  <c r="BS427" i="3"/>
  <c r="BT427" i="3"/>
  <c r="BO427" i="3" s="1"/>
  <c r="BU427" i="3"/>
  <c r="BQ428" i="3"/>
  <c r="BL428" i="3" s="1"/>
  <c r="BS428" i="3"/>
  <c r="BT428" i="3"/>
  <c r="BU428" i="3"/>
  <c r="BQ429" i="3"/>
  <c r="BL429" i="3" s="1"/>
  <c r="BM429" i="3"/>
  <c r="BS429" i="3"/>
  <c r="BN429" i="3" s="1"/>
  <c r="BT429" i="3"/>
  <c r="BO429" i="3" s="1"/>
  <c r="BU429" i="3"/>
  <c r="BQ430" i="3"/>
  <c r="BL430" i="3" s="1"/>
  <c r="BS430" i="3"/>
  <c r="BT430" i="3"/>
  <c r="BU430" i="3"/>
  <c r="BP430" i="3" s="1"/>
  <c r="BQ431" i="3"/>
  <c r="BM431" i="3"/>
  <c r="BS431" i="3"/>
  <c r="BN431" i="3" s="1"/>
  <c r="BT431" i="3"/>
  <c r="BU431" i="3"/>
  <c r="BQ432" i="3"/>
  <c r="BS432" i="3"/>
  <c r="BN432" i="3" s="1"/>
  <c r="BT432" i="3"/>
  <c r="BO432" i="3" s="1"/>
  <c r="BU432" i="3"/>
  <c r="BQ433" i="3"/>
  <c r="BL433" i="3" s="1"/>
  <c r="BS433" i="3"/>
  <c r="BT433" i="3"/>
  <c r="BU433" i="3"/>
  <c r="BQ434" i="3"/>
  <c r="BS434" i="3"/>
  <c r="BN434" i="3" s="1"/>
  <c r="BT434" i="3"/>
  <c r="BO434" i="3" s="1"/>
  <c r="BU434" i="3"/>
  <c r="BQ435" i="3"/>
  <c r="BL435" i="3" s="1"/>
  <c r="BS435" i="3"/>
  <c r="BT435" i="3"/>
  <c r="BU435" i="3"/>
  <c r="BQ436" i="3"/>
  <c r="BL436" i="3" s="1"/>
  <c r="BM436" i="3"/>
  <c r="BS436" i="3"/>
  <c r="BN436" i="3" s="1"/>
  <c r="BT436" i="3"/>
  <c r="BU436" i="3"/>
  <c r="BP436" i="3" s="1"/>
  <c r="BQ437" i="3"/>
  <c r="BM437" i="3"/>
  <c r="BS437" i="3"/>
  <c r="BT437" i="3"/>
  <c r="BU437" i="3"/>
  <c r="BQ438" i="3"/>
  <c r="BL438" i="3" s="1"/>
  <c r="BS438" i="3"/>
  <c r="BT438" i="3"/>
  <c r="BO438" i="3" s="1"/>
  <c r="BU438" i="3"/>
  <c r="BQ439" i="3"/>
  <c r="BM439" i="3"/>
  <c r="BS439" i="3"/>
  <c r="BN439" i="3" s="1"/>
  <c r="BT439" i="3"/>
  <c r="BU439" i="3"/>
  <c r="BP439" i="3" s="1"/>
  <c r="BQ440" i="3"/>
  <c r="BS440" i="3"/>
  <c r="BN440" i="3" s="1"/>
  <c r="BT440" i="3"/>
  <c r="BU440" i="3"/>
  <c r="BQ441" i="3"/>
  <c r="BL441" i="3" s="1"/>
  <c r="BS441" i="3"/>
  <c r="BT441" i="3"/>
  <c r="BU441" i="3"/>
  <c r="BP441" i="3" s="1"/>
  <c r="BQ442" i="3"/>
  <c r="BS442" i="3"/>
  <c r="BN442" i="3" s="1"/>
  <c r="BT442" i="3"/>
  <c r="BO442" i="3" s="1"/>
  <c r="BU442" i="3"/>
  <c r="BQ443" i="3"/>
  <c r="BS443" i="3"/>
  <c r="BT443" i="3"/>
  <c r="BU443" i="3"/>
  <c r="BP443" i="3" s="1"/>
  <c r="BQ444" i="3"/>
  <c r="BL444" i="3" s="1"/>
  <c r="BM444" i="3"/>
  <c r="BS444" i="3"/>
  <c r="BT444" i="3"/>
  <c r="BU444" i="3"/>
  <c r="BQ445" i="3"/>
  <c r="BM445" i="3"/>
  <c r="BS445" i="3"/>
  <c r="BN445" i="3" s="1"/>
  <c r="BT445" i="3"/>
  <c r="BO445" i="3" s="1"/>
  <c r="BU445" i="3"/>
  <c r="BP445" i="3" s="1"/>
  <c r="BQ446" i="3"/>
  <c r="BL446" i="3" s="1"/>
  <c r="BS446" i="3"/>
  <c r="BT446" i="3"/>
  <c r="BU446" i="3"/>
  <c r="BQ447" i="3"/>
  <c r="BM447" i="3"/>
  <c r="BS447" i="3"/>
  <c r="BN447" i="3" s="1"/>
  <c r="BT447" i="3"/>
  <c r="BO447" i="3" s="1"/>
  <c r="BU447" i="3"/>
  <c r="BQ448" i="3"/>
  <c r="BS448" i="3"/>
  <c r="BN448" i="3" s="1"/>
  <c r="BT448" i="3"/>
  <c r="BU448" i="3"/>
  <c r="BQ449" i="3"/>
  <c r="BL449" i="3" s="1"/>
  <c r="BS449" i="3"/>
  <c r="BT449" i="3"/>
  <c r="BO449" i="3" s="1"/>
  <c r="BU449" i="3"/>
  <c r="BQ450" i="3"/>
  <c r="BS450" i="3"/>
  <c r="BN450" i="3" s="1"/>
  <c r="BT450" i="3"/>
  <c r="BO450" i="3" s="1"/>
  <c r="BU450" i="3"/>
  <c r="BQ451" i="3"/>
  <c r="BL451" i="3" s="1"/>
  <c r="BS451" i="3"/>
  <c r="BT451" i="3"/>
  <c r="BO451" i="3" s="1"/>
  <c r="BU451" i="3"/>
  <c r="BQ452" i="3"/>
  <c r="BL452" i="3" s="1"/>
  <c r="BM452" i="3"/>
  <c r="BS452" i="3"/>
  <c r="BT452" i="3"/>
  <c r="BU452" i="3"/>
  <c r="BP452" i="3" s="1"/>
  <c r="BQ453" i="3"/>
  <c r="BM453" i="3"/>
  <c r="BS453" i="3"/>
  <c r="BT453" i="3"/>
  <c r="BO453" i="3" s="1"/>
  <c r="BU453" i="3"/>
  <c r="BQ454" i="3"/>
  <c r="BL454" i="3" s="1"/>
  <c r="BS454" i="3"/>
  <c r="BT454" i="3"/>
  <c r="BO454" i="3" s="1"/>
  <c r="BU454" i="3"/>
  <c r="BQ455" i="3"/>
  <c r="BL455" i="3" s="1"/>
  <c r="BS455" i="3"/>
  <c r="BN455" i="3" s="1"/>
  <c r="BT455" i="3"/>
  <c r="BU455" i="3"/>
  <c r="BQ456" i="3"/>
  <c r="BS456" i="3"/>
  <c r="BN456" i="3" s="1"/>
  <c r="BT456" i="3"/>
  <c r="BO456" i="3" s="1"/>
  <c r="BU456" i="3"/>
  <c r="BQ457" i="3"/>
  <c r="BL457" i="3" s="1"/>
  <c r="BS457" i="3"/>
  <c r="BT457" i="3"/>
  <c r="BU457" i="3"/>
  <c r="BP457" i="3" s="1"/>
  <c r="BQ458" i="3"/>
  <c r="BS458" i="3"/>
  <c r="BN458" i="3" s="1"/>
  <c r="BT458" i="3"/>
  <c r="BO458" i="3" s="1"/>
  <c r="BU458" i="3"/>
  <c r="BQ459" i="3"/>
  <c r="BL459" i="3" s="1"/>
  <c r="BS459" i="3"/>
  <c r="BT459" i="3"/>
  <c r="BU459" i="3"/>
  <c r="BQ460" i="3"/>
  <c r="BL460" i="3" s="1"/>
  <c r="BM460" i="3"/>
  <c r="BS460" i="3"/>
  <c r="BN460" i="3" s="1"/>
  <c r="BT460" i="3"/>
  <c r="BU460" i="3"/>
  <c r="BP460" i="3" s="1"/>
  <c r="BQ461" i="3"/>
  <c r="BM461" i="3"/>
  <c r="BS461" i="3"/>
  <c r="BN461" i="3" s="1"/>
  <c r="BT461" i="3"/>
  <c r="BU461" i="3"/>
  <c r="BQ462" i="3"/>
  <c r="BL462" i="3" s="1"/>
  <c r="BS462" i="3"/>
  <c r="BT462" i="3"/>
  <c r="BO462" i="3" s="1"/>
  <c r="BU462" i="3"/>
  <c r="BQ463" i="3"/>
  <c r="BS463" i="3"/>
  <c r="BN463" i="3" s="1"/>
  <c r="BT463" i="3"/>
  <c r="BU463" i="3"/>
  <c r="BQ464" i="3"/>
  <c r="BL464" i="3" s="1"/>
  <c r="BS464" i="3"/>
  <c r="BN464" i="3" s="1"/>
  <c r="BT464" i="3"/>
  <c r="BO464" i="3" s="1"/>
  <c r="BU464" i="3"/>
  <c r="BQ465" i="3"/>
  <c r="BL465" i="3" s="1"/>
  <c r="BS465" i="3"/>
  <c r="BT465" i="3"/>
  <c r="BU465" i="3"/>
  <c r="BQ466" i="3"/>
  <c r="BL466" i="3" s="1"/>
  <c r="BS466" i="3"/>
  <c r="BN466" i="3" s="1"/>
  <c r="BT466" i="3"/>
  <c r="BO466" i="3" s="1"/>
  <c r="BU466" i="3"/>
  <c r="BQ467" i="3"/>
  <c r="BS467" i="3"/>
  <c r="BT467" i="3"/>
  <c r="BU467" i="3"/>
  <c r="BQ468" i="3"/>
  <c r="BL468" i="3" s="1"/>
  <c r="BM468" i="3"/>
  <c r="BS468" i="3"/>
  <c r="BN468" i="3" s="1"/>
  <c r="BT468" i="3"/>
  <c r="BU468" i="3"/>
  <c r="BQ469" i="3"/>
  <c r="BM469" i="3"/>
  <c r="BS469" i="3"/>
  <c r="BT469" i="3"/>
  <c r="BO469" i="3" s="1"/>
  <c r="BU469" i="3"/>
  <c r="BQ470" i="3"/>
  <c r="BL470" i="3" s="1"/>
  <c r="BS470" i="3"/>
  <c r="BT470" i="3"/>
  <c r="BU470" i="3"/>
  <c r="BQ471" i="3"/>
  <c r="BM471" i="3"/>
  <c r="BS471" i="3"/>
  <c r="BN471" i="3" s="1"/>
  <c r="BT471" i="3"/>
  <c r="BU471" i="3"/>
  <c r="BP471" i="3" s="1"/>
  <c r="BQ472" i="3"/>
  <c r="BS472" i="3"/>
  <c r="BT472" i="3"/>
  <c r="BU472" i="3"/>
  <c r="BQ473" i="3"/>
  <c r="BL473" i="3" s="1"/>
  <c r="BS473" i="3"/>
  <c r="BN473" i="3" s="1"/>
  <c r="BT473" i="3"/>
  <c r="BU473" i="3"/>
  <c r="BP473" i="3" s="1"/>
  <c r="BQ474" i="3"/>
  <c r="BS474" i="3"/>
  <c r="BN474" i="3" s="1"/>
  <c r="BT474" i="3"/>
  <c r="BO474" i="3" s="1"/>
  <c r="BU474" i="3"/>
  <c r="BQ475" i="3"/>
  <c r="BS475" i="3"/>
  <c r="BN475" i="3" s="1"/>
  <c r="BT475" i="3"/>
  <c r="BU475" i="3"/>
  <c r="BP475" i="3" s="1"/>
  <c r="BQ476" i="3"/>
  <c r="BL476" i="3" s="1"/>
  <c r="BM476" i="3"/>
  <c r="BS476" i="3"/>
  <c r="BT476" i="3"/>
  <c r="BU476" i="3"/>
  <c r="BQ477" i="3"/>
  <c r="BL477" i="3" s="1"/>
  <c r="BM477" i="3"/>
  <c r="BS477" i="3"/>
  <c r="BN477" i="3" s="1"/>
  <c r="BT477" i="3"/>
  <c r="BO477" i="3" s="1"/>
  <c r="BU477" i="3"/>
  <c r="BQ478" i="3"/>
  <c r="BL478" i="3" s="1"/>
  <c r="BS478" i="3"/>
  <c r="BT478" i="3"/>
  <c r="BU478" i="3"/>
  <c r="BQ479" i="3"/>
  <c r="BM479" i="3"/>
  <c r="BS479" i="3"/>
  <c r="BN479" i="3" s="1"/>
  <c r="BT479" i="3"/>
  <c r="BU479" i="3"/>
  <c r="BQ480" i="3"/>
  <c r="BS480" i="3"/>
  <c r="BN480" i="3" s="1"/>
  <c r="BT480" i="3"/>
  <c r="BO480" i="3" s="1"/>
  <c r="BU480" i="3"/>
  <c r="BQ481" i="3"/>
  <c r="BL481" i="3" s="1"/>
  <c r="BS481" i="3"/>
  <c r="BT481" i="3"/>
  <c r="BU481" i="3"/>
  <c r="BP481" i="3" s="1"/>
  <c r="BQ482" i="3"/>
  <c r="BS482" i="3"/>
  <c r="BN482" i="3" s="1"/>
  <c r="BT482" i="3"/>
  <c r="BO482" i="3" s="1"/>
  <c r="BU482" i="3"/>
  <c r="BQ483" i="3"/>
  <c r="BL483" i="3" s="1"/>
  <c r="BS483" i="3"/>
  <c r="BT483" i="3"/>
  <c r="BU483" i="3"/>
  <c r="BQ484" i="3"/>
  <c r="BL484" i="3" s="1"/>
  <c r="BM484" i="3"/>
  <c r="BS484" i="3"/>
  <c r="BN484" i="3" s="1"/>
  <c r="BT484" i="3"/>
  <c r="BU484" i="3"/>
  <c r="BP484" i="3" s="1"/>
  <c r="BQ485" i="3"/>
  <c r="BM485" i="3"/>
  <c r="BS485" i="3"/>
  <c r="BT485" i="3"/>
  <c r="BO485" i="3" s="1"/>
  <c r="BU485" i="3"/>
  <c r="BQ486" i="3"/>
  <c r="BL486" i="3" s="1"/>
  <c r="BS486" i="3"/>
  <c r="BT486" i="3"/>
  <c r="BO486" i="3" s="1"/>
  <c r="BU486" i="3"/>
  <c r="BQ487" i="3"/>
  <c r="BM487" i="3"/>
  <c r="BS487" i="3"/>
  <c r="BN487" i="3" s="1"/>
  <c r="BT487" i="3"/>
  <c r="BU487" i="3"/>
  <c r="BP487" i="3" s="1"/>
  <c r="BQ488" i="3"/>
  <c r="BS488" i="3"/>
  <c r="BN488" i="3" s="1"/>
  <c r="BT488" i="3"/>
  <c r="BU488" i="3"/>
  <c r="BQ489" i="3"/>
  <c r="BL489" i="3" s="1"/>
  <c r="BS489" i="3"/>
  <c r="BT489" i="3"/>
  <c r="BU489" i="3"/>
  <c r="BP489" i="3" s="1"/>
  <c r="BQ490" i="3"/>
  <c r="BS490" i="3"/>
  <c r="BN490" i="3" s="1"/>
  <c r="BT490" i="3"/>
  <c r="BO490" i="3" s="1"/>
  <c r="BU490" i="3"/>
  <c r="BQ491" i="3"/>
  <c r="BS491" i="3"/>
  <c r="BT491" i="3"/>
  <c r="BU491" i="3"/>
  <c r="BP491" i="3" s="1"/>
  <c r="BQ492" i="3"/>
  <c r="BL492" i="3" s="1"/>
  <c r="BM492" i="3"/>
  <c r="BS492" i="3"/>
  <c r="BT492" i="3"/>
  <c r="BU492" i="3"/>
  <c r="BQ493" i="3"/>
  <c r="BS493" i="3"/>
  <c r="BT493" i="3"/>
  <c r="BO493" i="3" s="1"/>
  <c r="BU493" i="3"/>
  <c r="BQ494" i="3"/>
  <c r="BL494" i="3" s="1"/>
  <c r="BS494" i="3"/>
  <c r="BT494" i="3"/>
  <c r="BU494" i="3"/>
  <c r="BQ495" i="3"/>
  <c r="BM495" i="3"/>
  <c r="BS495" i="3"/>
  <c r="BN495" i="3" s="1"/>
  <c r="BT495" i="3"/>
  <c r="BU495" i="3"/>
  <c r="BP495" i="3" s="1"/>
  <c r="BQ496" i="3"/>
  <c r="BS496" i="3"/>
  <c r="BT496" i="3"/>
  <c r="BU496" i="3"/>
  <c r="BQ497" i="3"/>
  <c r="BL497" i="3" s="1"/>
  <c r="BS497" i="3"/>
  <c r="BN497" i="3" s="1"/>
  <c r="BT497" i="3"/>
  <c r="BU497" i="3"/>
  <c r="BP497" i="3" s="1"/>
  <c r="BQ498" i="3"/>
  <c r="BS498" i="3"/>
  <c r="BN498" i="3" s="1"/>
  <c r="BT498" i="3"/>
  <c r="BO498" i="3" s="1"/>
  <c r="BU498" i="3"/>
  <c r="BQ499" i="3"/>
  <c r="BL499" i="3" s="1"/>
  <c r="BS499" i="3"/>
  <c r="BN499" i="3" s="1"/>
  <c r="BT499" i="3"/>
  <c r="BU499" i="3"/>
  <c r="BP499" i="3" s="1"/>
  <c r="BU2" i="3"/>
  <c r="BT2" i="3"/>
  <c r="BO2" i="3" s="1"/>
  <c r="BS2" i="3"/>
  <c r="BN2" i="3" s="1"/>
  <c r="BQ2" i="3"/>
  <c r="BL2" i="3" s="1"/>
  <c r="BR3" i="4"/>
  <c r="BS3" i="4"/>
  <c r="BR4" i="4"/>
  <c r="BS4" i="4"/>
  <c r="BO4" i="4" s="1"/>
  <c r="BR5" i="4"/>
  <c r="BN5" i="4" s="1"/>
  <c r="BS5" i="4"/>
  <c r="BO5" i="4" s="1"/>
  <c r="BR6" i="4"/>
  <c r="BS6" i="4"/>
  <c r="BR7" i="4"/>
  <c r="BS7" i="4"/>
  <c r="BO7" i="4" s="1"/>
  <c r="BR8" i="4"/>
  <c r="BN8" i="4" s="1"/>
  <c r="BS8" i="4"/>
  <c r="BO8" i="4" s="1"/>
  <c r="BR9" i="4"/>
  <c r="BS9" i="4"/>
  <c r="BR10" i="4"/>
  <c r="BN10" i="4" s="1"/>
  <c r="BS10" i="4"/>
  <c r="BO10" i="4" s="1"/>
  <c r="BR11" i="4"/>
  <c r="BN11" i="4" s="1"/>
  <c r="BS11" i="4"/>
  <c r="BR12" i="4"/>
  <c r="BN12" i="4" s="1"/>
  <c r="BS12" i="4"/>
  <c r="BO12" i="4" s="1"/>
  <c r="BR13" i="4"/>
  <c r="BN13" i="4" s="1"/>
  <c r="BS13" i="4"/>
  <c r="BO13" i="4" s="1"/>
  <c r="BR14" i="4"/>
  <c r="BS14" i="4"/>
  <c r="BR15" i="4"/>
  <c r="BN15" i="4" s="1"/>
  <c r="BS15" i="4"/>
  <c r="BO15" i="4" s="1"/>
  <c r="BR16" i="4"/>
  <c r="BN16" i="4" s="1"/>
  <c r="BS16" i="4"/>
  <c r="BO16" i="4" s="1"/>
  <c r="BR17" i="4"/>
  <c r="BS17" i="4"/>
  <c r="BR18" i="4"/>
  <c r="BN18" i="4" s="1"/>
  <c r="BS18" i="4"/>
  <c r="BR19" i="4"/>
  <c r="BN19" i="4" s="1"/>
  <c r="BS19" i="4"/>
  <c r="BR20" i="4"/>
  <c r="BS20" i="4"/>
  <c r="BO20" i="4" s="1"/>
  <c r="BR21" i="4"/>
  <c r="BN21" i="4" s="1"/>
  <c r="BS21" i="4"/>
  <c r="BO21" i="4" s="1"/>
  <c r="BR22" i="4"/>
  <c r="BS22" i="4"/>
  <c r="BR23" i="4"/>
  <c r="BN23" i="4" s="1"/>
  <c r="BS23" i="4"/>
  <c r="BO23" i="4" s="1"/>
  <c r="BR24" i="4"/>
  <c r="BN24" i="4" s="1"/>
  <c r="BS24" i="4"/>
  <c r="BO24" i="4" s="1"/>
  <c r="BR25" i="4"/>
  <c r="BS25" i="4"/>
  <c r="BR26" i="4"/>
  <c r="BN26" i="4" s="1"/>
  <c r="BS26" i="4"/>
  <c r="BO26" i="4" s="1"/>
  <c r="BR27" i="4"/>
  <c r="BS27" i="4"/>
  <c r="BR28" i="4"/>
  <c r="BS28" i="4"/>
  <c r="BO28" i="4" s="1"/>
  <c r="BR29" i="4"/>
  <c r="BN29" i="4" s="1"/>
  <c r="BS29" i="4"/>
  <c r="BO29" i="4" s="1"/>
  <c r="BR30" i="4"/>
  <c r="BS30" i="4"/>
  <c r="BO30" i="4" s="1"/>
  <c r="BR31" i="4"/>
  <c r="BN31" i="4" s="1"/>
  <c r="BS31" i="4"/>
  <c r="BO31" i="4" s="1"/>
  <c r="BR32" i="4"/>
  <c r="BN32" i="4" s="1"/>
  <c r="BS32" i="4"/>
  <c r="BO32" i="4" s="1"/>
  <c r="BR33" i="4"/>
  <c r="BN33" i="4" s="1"/>
  <c r="BS33" i="4"/>
  <c r="BR34" i="4"/>
  <c r="BN34" i="4" s="1"/>
  <c r="BS34" i="4"/>
  <c r="BO34" i="4" s="1"/>
  <c r="BR35" i="4"/>
  <c r="BS35" i="4"/>
  <c r="BR36" i="4"/>
  <c r="BS36" i="4"/>
  <c r="BO36" i="4" s="1"/>
  <c r="BR37" i="4"/>
  <c r="BN37" i="4" s="1"/>
  <c r="BS37" i="4"/>
  <c r="BO37" i="4" s="1"/>
  <c r="BR38" i="4"/>
  <c r="BS38" i="4"/>
  <c r="BR39" i="4"/>
  <c r="BS39" i="4"/>
  <c r="BO39" i="4" s="1"/>
  <c r="BR40" i="4"/>
  <c r="BN40" i="4" s="1"/>
  <c r="BS40" i="4"/>
  <c r="BO40" i="4" s="1"/>
  <c r="BR41" i="4"/>
  <c r="BS41" i="4"/>
  <c r="BO41" i="4" s="1"/>
  <c r="BR42" i="4"/>
  <c r="BN42" i="4" s="1"/>
  <c r="BS42" i="4"/>
  <c r="BO42" i="4" s="1"/>
  <c r="BR43" i="4"/>
  <c r="BS43" i="4"/>
  <c r="BR44" i="4"/>
  <c r="BN44" i="4" s="1"/>
  <c r="BS44" i="4"/>
  <c r="BO44" i="4" s="1"/>
  <c r="BR45" i="4"/>
  <c r="BN45" i="4" s="1"/>
  <c r="BS45" i="4"/>
  <c r="BO45" i="4" s="1"/>
  <c r="BR46" i="4"/>
  <c r="BS46" i="4"/>
  <c r="BR47" i="4"/>
  <c r="BS47" i="4"/>
  <c r="BO47" i="4" s="1"/>
  <c r="BR48" i="4"/>
  <c r="BN48" i="4" s="1"/>
  <c r="BS48" i="4"/>
  <c r="BO48" i="4" s="1"/>
  <c r="BR49" i="4"/>
  <c r="BS49" i="4"/>
  <c r="BR50" i="4"/>
  <c r="BN50" i="4" s="1"/>
  <c r="BS50" i="4"/>
  <c r="BR51" i="4"/>
  <c r="BN51" i="4" s="1"/>
  <c r="BS51" i="4"/>
  <c r="BR52" i="4"/>
  <c r="BS52" i="4"/>
  <c r="BR53" i="4"/>
  <c r="BN53" i="4" s="1"/>
  <c r="BS53" i="4"/>
  <c r="BO53" i="4" s="1"/>
  <c r="BR54" i="4"/>
  <c r="BS54" i="4"/>
  <c r="BR55" i="4"/>
  <c r="BN55" i="4" s="1"/>
  <c r="BS55" i="4"/>
  <c r="BO55" i="4" s="1"/>
  <c r="BR56" i="4"/>
  <c r="BN56" i="4" s="1"/>
  <c r="BS56" i="4"/>
  <c r="BO56" i="4" s="1"/>
  <c r="BR57" i="4"/>
  <c r="BS57" i="4"/>
  <c r="BR58" i="4"/>
  <c r="BN58" i="4" s="1"/>
  <c r="BS58" i="4"/>
  <c r="BO58" i="4" s="1"/>
  <c r="BR59" i="4"/>
  <c r="BS59" i="4"/>
  <c r="BO59" i="4" s="1"/>
  <c r="BR60" i="4"/>
  <c r="BS60" i="4"/>
  <c r="BO60" i="4" s="1"/>
  <c r="BR61" i="4"/>
  <c r="BN61" i="4" s="1"/>
  <c r="BS61" i="4"/>
  <c r="BO61" i="4" s="1"/>
  <c r="BR62" i="4"/>
  <c r="BS62" i="4"/>
  <c r="BO62" i="4" s="1"/>
  <c r="BR63" i="4"/>
  <c r="BN63" i="4" s="1"/>
  <c r="BS63" i="4"/>
  <c r="BR64" i="4"/>
  <c r="BN64" i="4" s="1"/>
  <c r="BS64" i="4"/>
  <c r="BO64" i="4" s="1"/>
  <c r="BR65" i="4"/>
  <c r="BS65" i="4"/>
  <c r="BR66" i="4"/>
  <c r="BN66" i="4" s="1"/>
  <c r="BS66" i="4"/>
  <c r="BO66" i="4" s="1"/>
  <c r="BR67" i="4"/>
  <c r="BS67" i="4"/>
  <c r="BR68" i="4"/>
  <c r="BS68" i="4"/>
  <c r="BO68" i="4" s="1"/>
  <c r="BR69" i="4"/>
  <c r="BN69" i="4" s="1"/>
  <c r="BS69" i="4"/>
  <c r="BO69" i="4" s="1"/>
  <c r="BR70" i="4"/>
  <c r="BS70" i="4"/>
  <c r="BO70" i="4" s="1"/>
  <c r="BR71" i="4"/>
  <c r="BN71" i="4" s="1"/>
  <c r="BS71" i="4"/>
  <c r="BO71" i="4" s="1"/>
  <c r="BR72" i="4"/>
  <c r="BN72" i="4" s="1"/>
  <c r="BS72" i="4"/>
  <c r="BO72" i="4" s="1"/>
  <c r="BR73" i="4"/>
  <c r="BS73" i="4"/>
  <c r="BO73" i="4" s="1"/>
  <c r="BR74" i="4"/>
  <c r="BN74" i="4" s="1"/>
  <c r="BS74" i="4"/>
  <c r="BO74" i="4" s="1"/>
  <c r="BR75" i="4"/>
  <c r="BS75" i="4"/>
  <c r="BR76" i="4"/>
  <c r="BS76" i="4"/>
  <c r="BO76" i="4" s="1"/>
  <c r="BR77" i="4"/>
  <c r="BN77" i="4" s="1"/>
  <c r="BS77" i="4"/>
  <c r="BO77" i="4" s="1"/>
  <c r="BR78" i="4"/>
  <c r="BN78" i="4" s="1"/>
  <c r="BS78" i="4"/>
  <c r="BR79" i="4"/>
  <c r="BN79" i="4" s="1"/>
  <c r="BS79" i="4"/>
  <c r="BR80" i="4"/>
  <c r="BN80" i="4" s="1"/>
  <c r="BS80" i="4"/>
  <c r="BO80" i="4" s="1"/>
  <c r="BR81" i="4"/>
  <c r="BS81" i="4"/>
  <c r="BO81" i="4" s="1"/>
  <c r="BR82" i="4"/>
  <c r="BN82" i="4" s="1"/>
  <c r="BS82" i="4"/>
  <c r="BR83" i="4"/>
  <c r="BS83" i="4"/>
  <c r="BR84" i="4"/>
  <c r="BN84" i="4" s="1"/>
  <c r="BS84" i="4"/>
  <c r="BO84" i="4" s="1"/>
  <c r="BR85" i="4"/>
  <c r="BN85" i="4" s="1"/>
  <c r="BS85" i="4"/>
  <c r="BO85" i="4" s="1"/>
  <c r="BR86" i="4"/>
  <c r="BS86" i="4"/>
  <c r="BR87" i="4"/>
  <c r="BS87" i="4"/>
  <c r="BO87" i="4" s="1"/>
  <c r="BR88" i="4"/>
  <c r="BN88" i="4" s="1"/>
  <c r="BS88" i="4"/>
  <c r="BO88" i="4" s="1"/>
  <c r="BR89" i="4"/>
  <c r="BS89" i="4"/>
  <c r="BR90" i="4"/>
  <c r="BN90" i="4" s="1"/>
  <c r="BS90" i="4"/>
  <c r="BO90" i="4" s="1"/>
  <c r="BR91" i="4"/>
  <c r="BS91" i="4"/>
  <c r="BO91" i="4" s="1"/>
  <c r="BR92" i="4"/>
  <c r="BS92" i="4"/>
  <c r="BO92" i="4" s="1"/>
  <c r="BR93" i="4"/>
  <c r="BN93" i="4" s="1"/>
  <c r="BS93" i="4"/>
  <c r="BO93" i="4" s="1"/>
  <c r="BR94" i="4"/>
  <c r="BS94" i="4"/>
  <c r="BR95" i="4"/>
  <c r="BN95" i="4" s="1"/>
  <c r="BS95" i="4"/>
  <c r="BO95" i="4" s="1"/>
  <c r="BR96" i="4"/>
  <c r="BN96" i="4" s="1"/>
  <c r="BS96" i="4"/>
  <c r="BO96" i="4" s="1"/>
  <c r="BR97" i="4"/>
  <c r="BS97" i="4"/>
  <c r="BR98" i="4"/>
  <c r="BN98" i="4" s="1"/>
  <c r="BS98" i="4"/>
  <c r="BO98" i="4" s="1"/>
  <c r="BR99" i="4"/>
  <c r="BS99" i="4"/>
  <c r="BR100" i="4"/>
  <c r="BS100" i="4"/>
  <c r="BO100" i="4" s="1"/>
  <c r="BS2" i="4"/>
  <c r="BR2" i="4"/>
  <c r="BN2" i="4" s="1"/>
  <c r="F5" i="8"/>
  <c r="D4" i="8"/>
  <c r="F4" i="8" s="1"/>
  <c r="D3" i="8"/>
  <c r="F3" i="8" s="1"/>
  <c r="D2" i="8"/>
  <c r="E2" i="8" s="1"/>
  <c r="BQ5" i="4"/>
  <c r="BM5" i="4" s="1"/>
  <c r="BQ6" i="4"/>
  <c r="BM6" i="4" s="1"/>
  <c r="BQ7" i="4"/>
  <c r="BM7" i="4" s="1"/>
  <c r="BQ8" i="4"/>
  <c r="BQ9" i="4"/>
  <c r="BM9" i="4" s="1"/>
  <c r="BQ10" i="4"/>
  <c r="BQ11" i="4"/>
  <c r="BM11" i="4" s="1"/>
  <c r="BQ12" i="4"/>
  <c r="BM12" i="4" s="1"/>
  <c r="BQ13" i="4"/>
  <c r="BM13" i="4" s="1"/>
  <c r="BQ14" i="4"/>
  <c r="BM14" i="4" s="1"/>
  <c r="BQ15" i="4"/>
  <c r="BM15" i="4" s="1"/>
  <c r="BQ16" i="4"/>
  <c r="BQ17" i="4"/>
  <c r="BM17" i="4" s="1"/>
  <c r="BQ18" i="4"/>
  <c r="BQ19" i="4"/>
  <c r="BM19" i="4" s="1"/>
  <c r="BQ20" i="4"/>
  <c r="BM20" i="4" s="1"/>
  <c r="BQ21" i="4"/>
  <c r="BM21" i="4" s="1"/>
  <c r="BQ22" i="4"/>
  <c r="BM22" i="4" s="1"/>
  <c r="BQ23" i="4"/>
  <c r="BM23" i="4" s="1"/>
  <c r="BQ24" i="4"/>
  <c r="BQ25" i="4"/>
  <c r="BM25" i="4" s="1"/>
  <c r="BQ26" i="4"/>
  <c r="BM26" i="4" s="1"/>
  <c r="BQ27" i="4"/>
  <c r="BM27" i="4" s="1"/>
  <c r="BQ28" i="4"/>
  <c r="BM28" i="4" s="1"/>
  <c r="BQ29" i="4"/>
  <c r="BM29" i="4" s="1"/>
  <c r="BQ30" i="4"/>
  <c r="BM30" i="4" s="1"/>
  <c r="BQ31" i="4"/>
  <c r="BM31" i="4" s="1"/>
  <c r="BQ32" i="4"/>
  <c r="BM32" i="4" s="1"/>
  <c r="BQ33" i="4"/>
  <c r="BM33" i="4" s="1"/>
  <c r="BQ34" i="4"/>
  <c r="BQ35" i="4"/>
  <c r="BM35" i="4" s="1"/>
  <c r="BQ36" i="4"/>
  <c r="BM36" i="4" s="1"/>
  <c r="BQ37" i="4"/>
  <c r="BM37" i="4" s="1"/>
  <c r="BQ38" i="4"/>
  <c r="BM38" i="4" s="1"/>
  <c r="BQ39" i="4"/>
  <c r="BM39" i="4" s="1"/>
  <c r="BQ40" i="4"/>
  <c r="BQ41" i="4"/>
  <c r="BM41" i="4" s="1"/>
  <c r="BQ42" i="4"/>
  <c r="BM42" i="4" s="1"/>
  <c r="BQ43" i="4"/>
  <c r="BQ44" i="4"/>
  <c r="BM44" i="4" s="1"/>
  <c r="BQ45" i="4"/>
  <c r="BM45" i="4" s="1"/>
  <c r="BQ46" i="4"/>
  <c r="BM46" i="4" s="1"/>
  <c r="BQ47" i="4"/>
  <c r="BM47" i="4" s="1"/>
  <c r="BQ48" i="4"/>
  <c r="BQ49" i="4"/>
  <c r="BM49" i="4" s="1"/>
  <c r="BQ50" i="4"/>
  <c r="BQ51" i="4"/>
  <c r="BM51" i="4" s="1"/>
  <c r="BQ52" i="4"/>
  <c r="BM52" i="4" s="1"/>
  <c r="BQ53" i="4"/>
  <c r="BM53" i="4" s="1"/>
  <c r="BQ54" i="4"/>
  <c r="BM54" i="4" s="1"/>
  <c r="BQ55" i="4"/>
  <c r="BM55" i="4" s="1"/>
  <c r="BQ56" i="4"/>
  <c r="BM56" i="4" s="1"/>
  <c r="BQ57" i="4"/>
  <c r="BM57" i="4" s="1"/>
  <c r="BQ58" i="4"/>
  <c r="BM58" i="4" s="1"/>
  <c r="BQ59" i="4"/>
  <c r="BQ60" i="4"/>
  <c r="BM60" i="4" s="1"/>
  <c r="BQ61" i="4"/>
  <c r="BM61" i="4" s="1"/>
  <c r="BQ62" i="4"/>
  <c r="BM62" i="4" s="1"/>
  <c r="BQ63" i="4"/>
  <c r="BM63" i="4" s="1"/>
  <c r="BQ64" i="4"/>
  <c r="BQ65" i="4"/>
  <c r="BM65" i="4" s="1"/>
  <c r="BQ66" i="4"/>
  <c r="BQ67" i="4"/>
  <c r="BM67" i="4" s="1"/>
  <c r="BQ68" i="4"/>
  <c r="BM68" i="4" s="1"/>
  <c r="BQ69" i="4"/>
  <c r="BM69" i="4" s="1"/>
  <c r="BQ70" i="4"/>
  <c r="BM70" i="4" s="1"/>
  <c r="BQ71" i="4"/>
  <c r="BM71" i="4" s="1"/>
  <c r="BQ72" i="4"/>
  <c r="BQ73" i="4"/>
  <c r="BM73" i="4" s="1"/>
  <c r="BQ74" i="4"/>
  <c r="BM74" i="4" s="1"/>
  <c r="BQ75" i="4"/>
  <c r="BM75" i="4" s="1"/>
  <c r="BQ76" i="4"/>
  <c r="BM76" i="4" s="1"/>
  <c r="BQ77" i="4"/>
  <c r="BM77" i="4" s="1"/>
  <c r="BQ78" i="4"/>
  <c r="BM78" i="4" s="1"/>
  <c r="BQ79" i="4"/>
  <c r="BM79" i="4" s="1"/>
  <c r="BQ80" i="4"/>
  <c r="BM80" i="4" s="1"/>
  <c r="BQ81" i="4"/>
  <c r="BM81" i="4" s="1"/>
  <c r="BQ82" i="4"/>
  <c r="BQ83" i="4"/>
  <c r="BQ84" i="4"/>
  <c r="BM84" i="4" s="1"/>
  <c r="BQ85" i="4"/>
  <c r="BM85" i="4" s="1"/>
  <c r="BQ86" i="4"/>
  <c r="BM86" i="4" s="1"/>
  <c r="BQ87" i="4"/>
  <c r="BM87" i="4" s="1"/>
  <c r="BQ88" i="4"/>
  <c r="BQ89" i="4"/>
  <c r="BM89" i="4" s="1"/>
  <c r="BQ90" i="4"/>
  <c r="BM90" i="4" s="1"/>
  <c r="BQ91" i="4"/>
  <c r="BM91" i="4" s="1"/>
  <c r="BQ92" i="4"/>
  <c r="BM92" i="4" s="1"/>
  <c r="BQ93" i="4"/>
  <c r="BM93" i="4" s="1"/>
  <c r="BQ94" i="4"/>
  <c r="BM94" i="4" s="1"/>
  <c r="BQ95" i="4"/>
  <c r="BM95" i="4" s="1"/>
  <c r="BQ96" i="4"/>
  <c r="BM96" i="4" s="1"/>
  <c r="BQ97" i="4"/>
  <c r="BM97" i="4" s="1"/>
  <c r="BQ98" i="4"/>
  <c r="BQ99" i="4"/>
  <c r="BM99" i="4" s="1"/>
  <c r="BQ100" i="4"/>
  <c r="BM100" i="4" s="1"/>
  <c r="BQ4" i="4"/>
  <c r="BM4" i="4" s="1"/>
  <c r="BQ3" i="4"/>
  <c r="BM3" i="4" s="1"/>
  <c r="BQ2" i="4"/>
  <c r="BM3" i="3"/>
  <c r="BP3" i="3"/>
  <c r="BM4" i="3"/>
  <c r="BN4" i="3"/>
  <c r="BO4" i="3"/>
  <c r="BP4" i="3"/>
  <c r="BL5" i="3"/>
  <c r="BM5" i="3"/>
  <c r="BP5" i="3"/>
  <c r="BM6" i="3"/>
  <c r="BN6" i="3"/>
  <c r="BP6" i="3"/>
  <c r="BL7" i="3"/>
  <c r="BP7" i="3"/>
  <c r="BL8" i="3"/>
  <c r="BM8" i="3"/>
  <c r="BO8" i="3"/>
  <c r="BM9" i="3"/>
  <c r="BO9" i="3"/>
  <c r="BP9" i="3"/>
  <c r="BL10" i="3"/>
  <c r="BM10" i="3"/>
  <c r="BL11" i="3"/>
  <c r="BM11" i="3"/>
  <c r="BO11" i="3"/>
  <c r="BP11" i="3"/>
  <c r="BN12" i="3"/>
  <c r="BP12" i="3"/>
  <c r="BN13" i="3"/>
  <c r="BP13" i="3"/>
  <c r="BM14" i="3"/>
  <c r="BN14" i="3"/>
  <c r="BO14" i="3"/>
  <c r="BL15" i="3"/>
  <c r="BO15" i="3"/>
  <c r="BP15" i="3"/>
  <c r="BL16" i="3"/>
  <c r="BM16" i="3"/>
  <c r="BM17" i="3"/>
  <c r="BN17" i="3"/>
  <c r="BO17" i="3"/>
  <c r="BP17" i="3"/>
  <c r="BM18" i="3"/>
  <c r="BP18" i="3"/>
  <c r="BL19" i="3"/>
  <c r="BM19" i="3"/>
  <c r="BN19" i="3"/>
  <c r="BO19" i="3"/>
  <c r="BP19" i="3"/>
  <c r="BO20" i="3"/>
  <c r="BP20" i="3"/>
  <c r="BL21" i="3"/>
  <c r="BN21" i="3"/>
  <c r="BP21" i="3"/>
  <c r="BM22" i="3"/>
  <c r="BN22" i="3"/>
  <c r="BO22" i="3"/>
  <c r="BP22" i="3"/>
  <c r="BL23" i="3"/>
  <c r="BO23" i="3"/>
  <c r="BL24" i="3"/>
  <c r="BM24" i="3"/>
  <c r="BO24" i="3"/>
  <c r="BM25" i="3"/>
  <c r="BO25" i="3"/>
  <c r="BL26" i="3"/>
  <c r="BM26" i="3"/>
  <c r="BO26" i="3"/>
  <c r="BP26" i="3"/>
  <c r="BL27" i="3"/>
  <c r="BM27" i="3"/>
  <c r="BN27" i="3"/>
  <c r="BO27" i="3"/>
  <c r="BN28" i="3"/>
  <c r="BO28" i="3"/>
  <c r="BP28" i="3"/>
  <c r="BL29" i="3"/>
  <c r="BP29" i="3"/>
  <c r="BM30" i="3"/>
  <c r="BN30" i="3"/>
  <c r="BO30" i="3"/>
  <c r="BL31" i="3"/>
  <c r="BO31" i="3"/>
  <c r="BP31" i="3"/>
  <c r="BL32" i="3"/>
  <c r="BM32" i="3"/>
  <c r="BM33" i="3"/>
  <c r="BN33" i="3"/>
  <c r="BO33" i="3"/>
  <c r="BP33" i="3"/>
  <c r="BL34" i="3"/>
  <c r="BM34" i="3"/>
  <c r="BP34" i="3"/>
  <c r="BM35" i="3"/>
  <c r="BN35" i="3"/>
  <c r="BO35" i="3"/>
  <c r="BP35" i="3"/>
  <c r="BO36" i="3"/>
  <c r="BL37" i="3"/>
  <c r="BN37" i="3"/>
  <c r="BP37" i="3"/>
  <c r="BM38" i="3"/>
  <c r="BN38" i="3"/>
  <c r="BP38" i="3"/>
  <c r="BL39" i="3"/>
  <c r="BO39" i="3"/>
  <c r="BL40" i="3"/>
  <c r="BM40" i="3"/>
  <c r="BO40" i="3"/>
  <c r="BM41" i="3"/>
  <c r="BN41" i="3"/>
  <c r="BO41" i="3"/>
  <c r="BL42" i="3"/>
  <c r="BM42" i="3"/>
  <c r="BP42" i="3"/>
  <c r="BL43" i="3"/>
  <c r="BM43" i="3"/>
  <c r="BN43" i="3"/>
  <c r="BO43" i="3"/>
  <c r="BN44" i="3"/>
  <c r="BO44" i="3"/>
  <c r="BP44" i="3"/>
  <c r="BL45" i="3"/>
  <c r="BN45" i="3"/>
  <c r="BM46" i="3"/>
  <c r="BN46" i="3"/>
  <c r="BO46" i="3"/>
  <c r="BP46" i="3"/>
  <c r="BL47" i="3"/>
  <c r="BP47" i="3"/>
  <c r="BL48" i="3"/>
  <c r="BM48" i="3"/>
  <c r="BO48" i="3"/>
  <c r="BM49" i="3"/>
  <c r="BN49" i="3"/>
  <c r="BP49" i="3"/>
  <c r="BL50" i="3"/>
  <c r="BM50" i="3"/>
  <c r="BP50" i="3"/>
  <c r="BM51" i="3"/>
  <c r="BN51" i="3"/>
  <c r="BP51" i="3"/>
  <c r="BN52" i="3"/>
  <c r="BO52" i="3"/>
  <c r="BL53" i="3"/>
  <c r="BN53" i="3"/>
  <c r="BP53" i="3"/>
  <c r="BM54" i="3"/>
  <c r="BN54" i="3"/>
  <c r="BO54" i="3"/>
  <c r="BP54" i="3"/>
  <c r="BO55" i="3"/>
  <c r="BP55" i="3"/>
  <c r="BL56" i="3"/>
  <c r="BM56" i="3"/>
  <c r="BO56" i="3"/>
  <c r="BM57" i="3"/>
  <c r="BN57" i="3"/>
  <c r="BO57" i="3"/>
  <c r="BP57" i="3"/>
  <c r="BL58" i="3"/>
  <c r="BM58" i="3"/>
  <c r="BL59" i="3"/>
  <c r="BM59" i="3"/>
  <c r="BN59" i="3"/>
  <c r="BO59" i="3"/>
  <c r="BP59" i="3"/>
  <c r="BN60" i="3"/>
  <c r="BP60" i="3"/>
  <c r="BL61" i="3"/>
  <c r="BN61" i="3"/>
  <c r="BM62" i="3"/>
  <c r="BO62" i="3"/>
  <c r="BP62" i="3"/>
  <c r="BL63" i="3"/>
  <c r="BP63" i="3"/>
  <c r="BM64" i="3"/>
  <c r="BN64" i="3"/>
  <c r="BO64" i="3"/>
  <c r="BM65" i="3"/>
  <c r="BN65" i="3"/>
  <c r="BP65" i="3"/>
  <c r="BM66" i="3"/>
  <c r="BP66" i="3"/>
  <c r="BL67" i="3"/>
  <c r="BM67" i="3"/>
  <c r="BN67" i="3"/>
  <c r="BP67" i="3"/>
  <c r="BN68" i="3"/>
  <c r="BO68" i="3"/>
  <c r="BP68" i="3"/>
  <c r="BL69" i="3"/>
  <c r="BM69" i="3"/>
  <c r="BN69" i="3"/>
  <c r="BM70" i="3"/>
  <c r="BN70" i="3"/>
  <c r="BO70" i="3"/>
  <c r="BP70" i="3"/>
  <c r="BL71" i="3"/>
  <c r="BP71" i="3"/>
  <c r="BL72" i="3"/>
  <c r="BM72" i="3"/>
  <c r="BO72" i="3"/>
  <c r="BM73" i="3"/>
  <c r="BN73" i="3"/>
  <c r="BP73" i="3"/>
  <c r="BL74" i="3"/>
  <c r="BM74" i="3"/>
  <c r="BP74" i="3"/>
  <c r="BM75" i="3"/>
  <c r="BN75" i="3"/>
  <c r="BP75" i="3"/>
  <c r="BN76" i="3"/>
  <c r="BO76" i="3"/>
  <c r="BP76" i="3"/>
  <c r="BL77" i="3"/>
  <c r="BN77" i="3"/>
  <c r="BP77" i="3"/>
  <c r="BM78" i="3"/>
  <c r="BN78" i="3"/>
  <c r="BO78" i="3"/>
  <c r="BP78" i="3"/>
  <c r="BO79" i="3"/>
  <c r="BP79" i="3"/>
  <c r="BL80" i="3"/>
  <c r="BM80" i="3"/>
  <c r="BO80" i="3"/>
  <c r="BM81" i="3"/>
  <c r="BN81" i="3"/>
  <c r="BO81" i="3"/>
  <c r="BP81" i="3"/>
  <c r="BL82" i="3"/>
  <c r="BM82" i="3"/>
  <c r="BO82" i="3"/>
  <c r="BL83" i="3"/>
  <c r="BM83" i="3"/>
  <c r="BN83" i="3"/>
  <c r="BO83" i="3"/>
  <c r="BP83" i="3"/>
  <c r="BN84" i="3"/>
  <c r="BP84" i="3"/>
  <c r="BL85" i="3"/>
  <c r="BN85" i="3"/>
  <c r="BP85" i="3"/>
  <c r="BL86" i="3"/>
  <c r="BM86" i="3"/>
  <c r="BO86" i="3"/>
  <c r="BP86" i="3"/>
  <c r="BL87" i="3"/>
  <c r="BP87" i="3"/>
  <c r="BM88" i="3"/>
  <c r="BO88" i="3"/>
  <c r="BM89" i="3"/>
  <c r="BN89" i="3"/>
  <c r="BO89" i="3"/>
  <c r="BP89" i="3"/>
  <c r="BM90" i="3"/>
  <c r="BP90" i="3"/>
  <c r="BL91" i="3"/>
  <c r="BM91" i="3"/>
  <c r="BN91" i="3"/>
  <c r="BO91" i="3"/>
  <c r="BP91" i="3"/>
  <c r="BN92" i="3"/>
  <c r="BO92" i="3"/>
  <c r="BP92" i="3"/>
  <c r="BL93" i="3"/>
  <c r="BN93" i="3"/>
  <c r="BP93" i="3"/>
  <c r="BM94" i="3"/>
  <c r="BN94" i="3"/>
  <c r="BO94" i="3"/>
  <c r="BP94" i="3"/>
  <c r="BO95" i="3"/>
  <c r="BP95" i="3"/>
  <c r="BL96" i="3"/>
  <c r="BM96" i="3"/>
  <c r="BO96" i="3"/>
  <c r="BM97" i="3"/>
  <c r="BO97" i="3"/>
  <c r="BP97" i="3"/>
  <c r="BL98" i="3"/>
  <c r="BM98" i="3"/>
  <c r="BP98" i="3"/>
  <c r="BL99" i="3"/>
  <c r="BM99" i="3"/>
  <c r="BO99" i="3"/>
  <c r="BP99" i="3"/>
  <c r="BN100" i="3"/>
  <c r="BP100" i="3"/>
  <c r="BN101" i="3"/>
  <c r="BP101" i="3"/>
  <c r="BL102" i="3"/>
  <c r="BM102" i="3"/>
  <c r="BO102" i="3"/>
  <c r="BL103" i="3"/>
  <c r="BO103" i="3"/>
  <c r="BP103" i="3"/>
  <c r="BM104" i="3"/>
  <c r="BM105" i="3"/>
  <c r="BN105" i="3"/>
  <c r="BO105" i="3"/>
  <c r="BP105" i="3"/>
  <c r="BM106" i="3"/>
  <c r="BP106" i="3"/>
  <c r="BL107" i="3"/>
  <c r="BM107" i="3"/>
  <c r="BN107" i="3"/>
  <c r="BO107" i="3"/>
  <c r="BP107" i="3"/>
  <c r="BO108" i="3"/>
  <c r="BP108" i="3"/>
  <c r="BL109" i="3"/>
  <c r="BN109" i="3"/>
  <c r="BP109" i="3"/>
  <c r="BM110" i="3"/>
  <c r="BN110" i="3"/>
  <c r="BO110" i="3"/>
  <c r="BP110" i="3"/>
  <c r="BL111" i="3"/>
  <c r="BO111" i="3"/>
  <c r="BL112" i="3"/>
  <c r="BM112" i="3"/>
  <c r="BO112" i="3"/>
  <c r="BM113" i="3"/>
  <c r="BO113" i="3"/>
  <c r="BL114" i="3"/>
  <c r="BM114" i="3"/>
  <c r="BP114" i="3"/>
  <c r="BL115" i="3"/>
  <c r="BM115" i="3"/>
  <c r="BO115" i="3"/>
  <c r="BN116" i="3"/>
  <c r="BO116" i="3"/>
  <c r="BP116" i="3"/>
  <c r="BP117" i="3"/>
  <c r="BM118" i="3"/>
  <c r="BN118" i="3"/>
  <c r="BO118" i="3"/>
  <c r="BP118" i="3"/>
  <c r="BL119" i="3"/>
  <c r="BO119" i="3"/>
  <c r="BP119" i="3"/>
  <c r="BL120" i="3"/>
  <c r="BM120" i="3"/>
  <c r="BM121" i="3"/>
  <c r="BN121" i="3"/>
  <c r="BO121" i="3"/>
  <c r="BP121" i="3"/>
  <c r="BL122" i="3"/>
  <c r="BM122" i="3"/>
  <c r="BP122" i="3"/>
  <c r="BM123" i="3"/>
  <c r="BN123" i="3"/>
  <c r="BO123" i="3"/>
  <c r="BP123" i="3"/>
  <c r="BM124" i="3"/>
  <c r="BN124" i="3"/>
  <c r="BP124" i="3"/>
  <c r="BM125" i="3"/>
  <c r="BN125" i="3"/>
  <c r="BP125" i="3"/>
  <c r="BM126" i="3"/>
  <c r="BN126" i="3"/>
  <c r="BP126" i="3"/>
  <c r="BO127" i="3"/>
  <c r="BP127" i="3"/>
  <c r="BL128" i="3"/>
  <c r="BM128" i="3"/>
  <c r="BO128" i="3"/>
  <c r="BM129" i="3"/>
  <c r="BN129" i="3"/>
  <c r="BO129" i="3"/>
  <c r="BP129" i="3"/>
  <c r="BL130" i="3"/>
  <c r="BM130" i="3"/>
  <c r="BO130" i="3"/>
  <c r="BL131" i="3"/>
  <c r="BM131" i="3"/>
  <c r="BN131" i="3"/>
  <c r="BO131" i="3"/>
  <c r="BP131" i="3"/>
  <c r="BM132" i="3"/>
  <c r="BO132" i="3"/>
  <c r="BL133" i="3"/>
  <c r="BM133" i="3"/>
  <c r="BN133" i="3"/>
  <c r="BP133" i="3"/>
  <c r="BM134" i="3"/>
  <c r="BO134" i="3"/>
  <c r="BL135" i="3"/>
  <c r="BO135" i="3"/>
  <c r="BP135" i="3"/>
  <c r="BM136" i="3"/>
  <c r="BM137" i="3"/>
  <c r="BN137" i="3"/>
  <c r="BO137" i="3"/>
  <c r="BP137" i="3"/>
  <c r="BL138" i="3"/>
  <c r="BM138" i="3"/>
  <c r="BP138" i="3"/>
  <c r="BL139" i="3"/>
  <c r="BM139" i="3"/>
  <c r="BN139" i="3"/>
  <c r="BO139" i="3"/>
  <c r="BP139" i="3"/>
  <c r="BO140" i="3"/>
  <c r="BP140" i="3"/>
  <c r="BL141" i="3"/>
  <c r="BN141" i="3"/>
  <c r="BP141" i="3"/>
  <c r="BM142" i="3"/>
  <c r="BN142" i="3"/>
  <c r="BO142" i="3"/>
  <c r="BP142" i="3"/>
  <c r="BL143" i="3"/>
  <c r="BO143" i="3"/>
  <c r="BL144" i="3"/>
  <c r="BM144" i="3"/>
  <c r="BN144" i="3"/>
  <c r="BO144" i="3"/>
  <c r="BM145" i="3"/>
  <c r="BO145" i="3"/>
  <c r="BL146" i="3"/>
  <c r="BM146" i="3"/>
  <c r="BP146" i="3"/>
  <c r="BL147" i="3"/>
  <c r="BM147" i="3"/>
  <c r="BO147" i="3"/>
  <c r="BN148" i="3"/>
  <c r="BO148" i="3"/>
  <c r="BP148" i="3"/>
  <c r="BL149" i="3"/>
  <c r="BP149" i="3"/>
  <c r="BL150" i="3"/>
  <c r="BM150" i="3"/>
  <c r="BN150" i="3"/>
  <c r="BO150" i="3"/>
  <c r="BL151" i="3"/>
  <c r="BO151" i="3"/>
  <c r="BP151" i="3"/>
  <c r="BL152" i="3"/>
  <c r="BM152" i="3"/>
  <c r="BN152" i="3"/>
  <c r="BM153" i="3"/>
  <c r="BN153" i="3"/>
  <c r="BO153" i="3"/>
  <c r="BP153" i="3"/>
  <c r="BL154" i="3"/>
  <c r="BM154" i="3"/>
  <c r="BP154" i="3"/>
  <c r="BM155" i="3"/>
  <c r="BN155" i="3"/>
  <c r="BO155" i="3"/>
  <c r="BP155" i="3"/>
  <c r="BO156" i="3"/>
  <c r="BL157" i="3"/>
  <c r="BN157" i="3"/>
  <c r="BP157" i="3"/>
  <c r="BM158" i="3"/>
  <c r="BN158" i="3"/>
  <c r="BP158" i="3"/>
  <c r="BL159" i="3"/>
  <c r="BO159" i="3"/>
  <c r="BL160" i="3"/>
  <c r="BM160" i="3"/>
  <c r="BO160" i="3"/>
  <c r="BM161" i="3"/>
  <c r="BN161" i="3"/>
  <c r="BO161" i="3"/>
  <c r="BL162" i="3"/>
  <c r="BM162" i="3"/>
  <c r="BP162" i="3"/>
  <c r="BL163" i="3"/>
  <c r="BM163" i="3"/>
  <c r="BN163" i="3"/>
  <c r="BO163" i="3"/>
  <c r="BN164" i="3"/>
  <c r="BO164" i="3"/>
  <c r="BP164" i="3"/>
  <c r="BL165" i="3"/>
  <c r="BL166" i="3"/>
  <c r="BM166" i="3"/>
  <c r="BN166" i="3"/>
  <c r="BO166" i="3"/>
  <c r="BP166" i="3"/>
  <c r="BL167" i="3"/>
  <c r="BP167" i="3"/>
  <c r="BL168" i="3"/>
  <c r="BM168" i="3"/>
  <c r="BN168" i="3"/>
  <c r="BO168" i="3"/>
  <c r="BM169" i="3"/>
  <c r="BN169" i="3"/>
  <c r="BP169" i="3"/>
  <c r="BL170" i="3"/>
  <c r="BM170" i="3"/>
  <c r="BP170" i="3"/>
  <c r="BM171" i="3"/>
  <c r="BN171" i="3"/>
  <c r="BP171" i="3"/>
  <c r="BN172" i="3"/>
  <c r="BO172" i="3"/>
  <c r="BP172" i="3"/>
  <c r="BL173" i="3"/>
  <c r="BN173" i="3"/>
  <c r="BP173" i="3"/>
  <c r="BM174" i="3"/>
  <c r="BN174" i="3"/>
  <c r="BP174" i="3"/>
  <c r="BO175" i="3"/>
  <c r="BP175" i="3"/>
  <c r="BL176" i="3"/>
  <c r="BM176" i="3"/>
  <c r="BO176" i="3"/>
  <c r="BM177" i="3"/>
  <c r="BN177" i="3"/>
  <c r="BO177" i="3"/>
  <c r="BP177" i="3"/>
  <c r="BL178" i="3"/>
  <c r="BM178" i="3"/>
  <c r="BO178" i="3"/>
  <c r="BL179" i="3"/>
  <c r="BM179" i="3"/>
  <c r="BN179" i="3"/>
  <c r="BO179" i="3"/>
  <c r="BP179" i="3"/>
  <c r="BN180" i="3"/>
  <c r="BP180" i="3"/>
  <c r="BL181" i="3"/>
  <c r="BN181" i="3"/>
  <c r="BP181" i="3"/>
  <c r="BM182" i="3"/>
  <c r="BO182" i="3"/>
  <c r="BP182" i="3"/>
  <c r="BL183" i="3"/>
  <c r="BP183" i="3"/>
  <c r="BM184" i="3"/>
  <c r="BO184" i="3"/>
  <c r="BM185" i="3"/>
  <c r="BN185" i="3"/>
  <c r="BP185" i="3"/>
  <c r="BM186" i="3"/>
  <c r="BP186" i="3"/>
  <c r="BL187" i="3"/>
  <c r="BM187" i="3"/>
  <c r="BN187" i="3"/>
  <c r="BP187" i="3"/>
  <c r="BN188" i="3"/>
  <c r="BO188" i="3"/>
  <c r="BP188" i="3"/>
  <c r="BL189" i="3"/>
  <c r="BN189" i="3"/>
  <c r="BP189" i="3"/>
  <c r="BM190" i="3"/>
  <c r="BN190" i="3"/>
  <c r="BO190" i="3"/>
  <c r="BP190" i="3"/>
  <c r="BO191" i="3"/>
  <c r="BP191" i="3"/>
  <c r="BL192" i="3"/>
  <c r="BM192" i="3"/>
  <c r="BO192" i="3"/>
  <c r="BM193" i="3"/>
  <c r="BO193" i="3"/>
  <c r="BP193" i="3"/>
  <c r="BL194" i="3"/>
  <c r="BM194" i="3"/>
  <c r="BL195" i="3"/>
  <c r="BM195" i="3"/>
  <c r="BO195" i="3"/>
  <c r="BP195" i="3"/>
  <c r="BN196" i="3"/>
  <c r="BP196" i="3"/>
  <c r="BN197" i="3"/>
  <c r="BP197" i="3"/>
  <c r="BM198" i="3"/>
  <c r="BO198" i="3"/>
  <c r="BL199" i="3"/>
  <c r="BO199" i="3"/>
  <c r="BP199" i="3"/>
  <c r="BL200" i="3"/>
  <c r="BM200" i="3"/>
  <c r="BN200" i="3"/>
  <c r="BM201" i="3"/>
  <c r="BN201" i="3"/>
  <c r="BO201" i="3"/>
  <c r="BP201" i="3"/>
  <c r="BL202" i="3"/>
  <c r="BM202" i="3"/>
  <c r="BP202" i="3"/>
  <c r="BL203" i="3"/>
  <c r="BM203" i="3"/>
  <c r="BN203" i="3"/>
  <c r="BO203" i="3"/>
  <c r="BP203" i="3"/>
  <c r="BO204" i="3"/>
  <c r="BP204" i="3"/>
  <c r="BL205" i="3"/>
  <c r="BM205" i="3"/>
  <c r="BN205" i="3"/>
  <c r="BM206" i="3"/>
  <c r="BO206" i="3"/>
  <c r="BP206" i="3"/>
  <c r="BL207" i="3"/>
  <c r="BP207" i="3"/>
  <c r="BM208" i="3"/>
  <c r="BO208" i="3"/>
  <c r="BM209" i="3"/>
  <c r="BN209" i="3"/>
  <c r="BP209" i="3"/>
  <c r="BM210" i="3"/>
  <c r="BP210" i="3"/>
  <c r="BL211" i="3"/>
  <c r="BM211" i="3"/>
  <c r="BN211" i="3"/>
  <c r="BP211" i="3"/>
  <c r="BN212" i="3"/>
  <c r="BO212" i="3"/>
  <c r="BP212" i="3"/>
  <c r="BL213" i="3"/>
  <c r="BN213" i="3"/>
  <c r="BP213" i="3"/>
  <c r="BL214" i="3"/>
  <c r="BM214" i="3"/>
  <c r="BN214" i="3"/>
  <c r="BO214" i="3"/>
  <c r="BP214" i="3"/>
  <c r="BL215" i="3"/>
  <c r="BO215" i="3"/>
  <c r="BP215" i="3"/>
  <c r="BL216" i="3"/>
  <c r="BM216" i="3"/>
  <c r="BO216" i="3"/>
  <c r="BM217" i="3"/>
  <c r="BO217" i="3"/>
  <c r="BP217" i="3"/>
  <c r="BL218" i="3"/>
  <c r="BM218" i="3"/>
  <c r="BL219" i="3"/>
  <c r="BM219" i="3"/>
  <c r="BO219" i="3"/>
  <c r="BP219" i="3"/>
  <c r="BN220" i="3"/>
  <c r="BP220" i="3"/>
  <c r="BN221" i="3"/>
  <c r="BP221" i="3"/>
  <c r="BM222" i="3"/>
  <c r="BO222" i="3"/>
  <c r="BL223" i="3"/>
  <c r="BO223" i="3"/>
  <c r="BP223" i="3"/>
  <c r="BM224" i="3"/>
  <c r="BM225" i="3"/>
  <c r="BN225" i="3"/>
  <c r="BO225" i="3"/>
  <c r="BP225" i="3"/>
  <c r="BM226" i="3"/>
  <c r="BP226" i="3"/>
  <c r="BL227" i="3"/>
  <c r="BM227" i="3"/>
  <c r="BN227" i="3"/>
  <c r="BO227" i="3"/>
  <c r="BP227" i="3"/>
  <c r="BO228" i="3"/>
  <c r="BP228" i="3"/>
  <c r="BL229" i="3"/>
  <c r="BN229" i="3"/>
  <c r="BP229" i="3"/>
  <c r="BM230" i="3"/>
  <c r="BN230" i="3"/>
  <c r="BO230" i="3"/>
  <c r="BP230" i="3"/>
  <c r="BL231" i="3"/>
  <c r="BO231" i="3"/>
  <c r="BL232" i="3"/>
  <c r="BM232" i="3"/>
  <c r="BO232" i="3"/>
  <c r="BM233" i="3"/>
  <c r="BN233" i="3"/>
  <c r="BO233" i="3"/>
  <c r="BL234" i="3"/>
  <c r="BM234" i="3"/>
  <c r="BP234" i="3"/>
  <c r="BL235" i="3"/>
  <c r="BM235" i="3"/>
  <c r="BN235" i="3"/>
  <c r="BO235" i="3"/>
  <c r="BN236" i="3"/>
  <c r="BO236" i="3"/>
  <c r="BP236" i="3"/>
  <c r="BP237" i="3"/>
  <c r="BM238" i="3"/>
  <c r="BN238" i="3"/>
  <c r="BO238" i="3"/>
  <c r="BL239" i="3"/>
  <c r="BO239" i="3"/>
  <c r="BP239" i="3"/>
  <c r="BL240" i="3"/>
  <c r="BM240" i="3"/>
  <c r="BM241" i="3"/>
  <c r="BN241" i="3"/>
  <c r="BO241" i="3"/>
  <c r="BP241" i="3"/>
  <c r="BL242" i="3"/>
  <c r="BM242" i="3"/>
  <c r="BP242" i="3"/>
  <c r="BM243" i="3"/>
  <c r="BN243" i="3"/>
  <c r="BO243" i="3"/>
  <c r="BP243" i="3"/>
  <c r="BO244" i="3"/>
  <c r="BL245" i="3"/>
  <c r="BM245" i="3"/>
  <c r="BN245" i="3"/>
  <c r="BP245" i="3"/>
  <c r="BM246" i="3"/>
  <c r="BO246" i="3"/>
  <c r="BL247" i="3"/>
  <c r="BO247" i="3"/>
  <c r="BP247" i="3"/>
  <c r="BM248" i="3"/>
  <c r="BM249" i="3"/>
  <c r="BN249" i="3"/>
  <c r="BO249" i="3"/>
  <c r="BP249" i="3"/>
  <c r="BM250" i="3"/>
  <c r="BP250" i="3"/>
  <c r="BL251" i="3"/>
  <c r="BM251" i="3"/>
  <c r="BN251" i="3"/>
  <c r="BO251" i="3"/>
  <c r="BP251" i="3"/>
  <c r="BO252" i="3"/>
  <c r="BP252" i="3"/>
  <c r="BL253" i="3"/>
  <c r="BN253" i="3"/>
  <c r="BP253" i="3"/>
  <c r="BM254" i="3"/>
  <c r="BN254" i="3"/>
  <c r="BO254" i="3"/>
  <c r="BP254" i="3"/>
  <c r="BL255" i="3"/>
  <c r="BO255" i="3"/>
  <c r="BL256" i="3"/>
  <c r="BM256" i="3"/>
  <c r="BN256" i="3"/>
  <c r="BO256" i="3"/>
  <c r="BM257" i="3"/>
  <c r="BO257" i="3"/>
  <c r="BL258" i="3"/>
  <c r="BM258" i="3"/>
  <c r="BP258" i="3"/>
  <c r="BL259" i="3"/>
  <c r="BM259" i="3"/>
  <c r="BO259" i="3"/>
  <c r="BN260" i="3"/>
  <c r="BO260" i="3"/>
  <c r="BP260" i="3"/>
  <c r="BP261" i="3"/>
  <c r="BM262" i="3"/>
  <c r="BN262" i="3"/>
  <c r="BO262" i="3"/>
  <c r="BL263" i="3"/>
  <c r="BO263" i="3"/>
  <c r="BP263" i="3"/>
  <c r="BL264" i="3"/>
  <c r="BM264" i="3"/>
  <c r="BN264" i="3"/>
  <c r="BM265" i="3"/>
  <c r="BN265" i="3"/>
  <c r="BO265" i="3"/>
  <c r="BP265" i="3"/>
  <c r="BL266" i="3"/>
  <c r="BM266" i="3"/>
  <c r="BP266" i="3"/>
  <c r="BM267" i="3"/>
  <c r="BN267" i="3"/>
  <c r="BO267" i="3"/>
  <c r="BP267" i="3"/>
  <c r="BO268" i="3"/>
  <c r="BL269" i="3"/>
  <c r="BN269" i="3"/>
  <c r="BP269" i="3"/>
  <c r="BM270" i="3"/>
  <c r="BN270" i="3"/>
  <c r="BP270" i="3"/>
  <c r="BL271" i="3"/>
  <c r="BO271" i="3"/>
  <c r="BL272" i="3"/>
  <c r="BM272" i="3"/>
  <c r="BO272" i="3"/>
  <c r="BM273" i="3"/>
  <c r="BN273" i="3"/>
  <c r="BO273" i="3"/>
  <c r="BL274" i="3"/>
  <c r="BM274" i="3"/>
  <c r="BP274" i="3"/>
  <c r="BL275" i="3"/>
  <c r="BM275" i="3"/>
  <c r="BN275" i="3"/>
  <c r="BO275" i="3"/>
  <c r="BN276" i="3"/>
  <c r="BO276" i="3"/>
  <c r="BP276" i="3"/>
  <c r="BL277" i="3"/>
  <c r="BM278" i="3"/>
  <c r="BN278" i="3"/>
  <c r="BO278" i="3"/>
  <c r="BP278" i="3"/>
  <c r="BL279" i="3"/>
  <c r="BP279" i="3"/>
  <c r="BL280" i="3"/>
  <c r="BM280" i="3"/>
  <c r="BO280" i="3"/>
  <c r="BP280" i="3"/>
  <c r="BM281" i="3"/>
  <c r="BN281" i="3"/>
  <c r="BP281" i="3"/>
  <c r="BL282" i="3"/>
  <c r="BM282" i="3"/>
  <c r="BP282" i="3"/>
  <c r="BM283" i="3"/>
  <c r="BN283" i="3"/>
  <c r="BP283" i="3"/>
  <c r="BN284" i="3"/>
  <c r="BO284" i="3"/>
  <c r="BL285" i="3"/>
  <c r="BN285" i="3"/>
  <c r="BP285" i="3"/>
  <c r="BM286" i="3"/>
  <c r="BN286" i="3"/>
  <c r="BP286" i="3"/>
  <c r="BO287" i="3"/>
  <c r="BP287" i="3"/>
  <c r="BL288" i="3"/>
  <c r="BM288" i="3"/>
  <c r="BO288" i="3"/>
  <c r="BM289" i="3"/>
  <c r="BN289" i="3"/>
  <c r="BO289" i="3"/>
  <c r="BP289" i="3"/>
  <c r="BL290" i="3"/>
  <c r="BM290" i="3"/>
  <c r="BO290" i="3"/>
  <c r="BL291" i="3"/>
  <c r="BM291" i="3"/>
  <c r="BN291" i="3"/>
  <c r="BO291" i="3"/>
  <c r="BP291" i="3"/>
  <c r="BM292" i="3"/>
  <c r="BO292" i="3"/>
  <c r="BL293" i="3"/>
  <c r="BM293" i="3"/>
  <c r="BN293" i="3"/>
  <c r="BP293" i="3"/>
  <c r="BM294" i="3"/>
  <c r="BO294" i="3"/>
  <c r="BL295" i="3"/>
  <c r="BO295" i="3"/>
  <c r="BP295" i="3"/>
  <c r="BM296" i="3"/>
  <c r="BP296" i="3"/>
  <c r="BM297" i="3"/>
  <c r="BN297" i="3"/>
  <c r="BO297" i="3"/>
  <c r="BP297" i="3"/>
  <c r="BM298" i="3"/>
  <c r="BP298" i="3"/>
  <c r="BL299" i="3"/>
  <c r="BM299" i="3"/>
  <c r="BN299" i="3"/>
  <c r="BO299" i="3"/>
  <c r="BP299" i="3"/>
  <c r="BO300" i="3"/>
  <c r="BP300" i="3"/>
  <c r="BL301" i="3"/>
  <c r="BN301" i="3"/>
  <c r="BP301" i="3"/>
  <c r="BM302" i="3"/>
  <c r="BN302" i="3"/>
  <c r="BO302" i="3"/>
  <c r="BP302" i="3"/>
  <c r="BL303" i="3"/>
  <c r="BO303" i="3"/>
  <c r="BL304" i="3"/>
  <c r="BM304" i="3"/>
  <c r="BO304" i="3"/>
  <c r="BP304" i="3"/>
  <c r="BM305" i="3"/>
  <c r="BO305" i="3"/>
  <c r="BL306" i="3"/>
  <c r="BM306" i="3"/>
  <c r="BP306" i="3"/>
  <c r="BL307" i="3"/>
  <c r="BM307" i="3"/>
  <c r="BO307" i="3"/>
  <c r="BN308" i="3"/>
  <c r="BO308" i="3"/>
  <c r="BP308" i="3"/>
  <c r="BO309" i="3"/>
  <c r="BP309" i="3"/>
  <c r="BM310" i="3"/>
  <c r="BN310" i="3"/>
  <c r="BO310" i="3"/>
  <c r="BL311" i="3"/>
  <c r="BO311" i="3"/>
  <c r="BP311" i="3"/>
  <c r="BL312" i="3"/>
  <c r="BM312" i="3"/>
  <c r="BP312" i="3"/>
  <c r="BM313" i="3"/>
  <c r="BN313" i="3"/>
  <c r="BO313" i="3"/>
  <c r="BP313" i="3"/>
  <c r="BL314" i="3"/>
  <c r="BM314" i="3"/>
  <c r="BP314" i="3"/>
  <c r="BM315" i="3"/>
  <c r="BN315" i="3"/>
  <c r="BO315" i="3"/>
  <c r="BP315" i="3"/>
  <c r="BN316" i="3"/>
  <c r="BO316" i="3"/>
  <c r="BL317" i="3"/>
  <c r="BN317" i="3"/>
  <c r="BP317" i="3"/>
  <c r="BM318" i="3"/>
  <c r="BN318" i="3"/>
  <c r="BP318" i="3"/>
  <c r="BL319" i="3"/>
  <c r="BO319" i="3"/>
  <c r="BL320" i="3"/>
  <c r="BM320" i="3"/>
  <c r="BO320" i="3"/>
  <c r="BP320" i="3"/>
  <c r="BM321" i="3"/>
  <c r="BN321" i="3"/>
  <c r="BO321" i="3"/>
  <c r="BL322" i="3"/>
  <c r="BM322" i="3"/>
  <c r="BP322" i="3"/>
  <c r="BL323" i="3"/>
  <c r="BM323" i="3"/>
  <c r="BN323" i="3"/>
  <c r="BO323" i="3"/>
  <c r="BN324" i="3"/>
  <c r="BO324" i="3"/>
  <c r="BP324" i="3"/>
  <c r="BL325" i="3"/>
  <c r="BM326" i="3"/>
  <c r="BN326" i="3"/>
  <c r="BO326" i="3"/>
  <c r="BP326" i="3"/>
  <c r="BL327" i="3"/>
  <c r="BM327" i="3"/>
  <c r="BO327" i="3"/>
  <c r="BL328" i="3"/>
  <c r="BM328" i="3"/>
  <c r="BN328" i="3"/>
  <c r="BO328" i="3"/>
  <c r="BP328" i="3"/>
  <c r="BM329" i="3"/>
  <c r="BO329" i="3"/>
  <c r="BL330" i="3"/>
  <c r="BM330" i="3"/>
  <c r="BP330" i="3"/>
  <c r="BL331" i="3"/>
  <c r="BM331" i="3"/>
  <c r="BO331" i="3"/>
  <c r="BN332" i="3"/>
  <c r="BO332" i="3"/>
  <c r="BP332" i="3"/>
  <c r="BM333" i="3"/>
  <c r="BN333" i="3"/>
  <c r="BP333" i="3"/>
  <c r="BM334" i="3"/>
  <c r="BN334" i="3"/>
  <c r="BO334" i="3"/>
  <c r="BP334" i="3"/>
  <c r="BL335" i="3"/>
  <c r="BO335" i="3"/>
  <c r="BP335" i="3"/>
  <c r="BL336" i="3"/>
  <c r="BM336" i="3"/>
  <c r="BO336" i="3"/>
  <c r="BM337" i="3"/>
  <c r="BO337" i="3"/>
  <c r="BP337" i="3"/>
  <c r="BL338" i="3"/>
  <c r="BM338" i="3"/>
  <c r="BL339" i="3"/>
  <c r="BM339" i="3"/>
  <c r="BO339" i="3"/>
  <c r="BP339" i="3"/>
  <c r="BN340" i="3"/>
  <c r="BP340" i="3"/>
  <c r="BN341" i="3"/>
  <c r="BP341" i="3"/>
  <c r="BM342" i="3"/>
  <c r="BO342" i="3"/>
  <c r="BL343" i="3"/>
  <c r="BM343" i="3"/>
  <c r="BO343" i="3"/>
  <c r="BP343" i="3"/>
  <c r="BL344" i="3"/>
  <c r="BM344" i="3"/>
  <c r="BO344" i="3"/>
  <c r="BM345" i="3"/>
  <c r="BN345" i="3"/>
  <c r="BO345" i="3"/>
  <c r="BP345" i="3"/>
  <c r="BL346" i="3"/>
  <c r="BM346" i="3"/>
  <c r="BL347" i="3"/>
  <c r="BM347" i="3"/>
  <c r="BN347" i="3"/>
  <c r="BO347" i="3"/>
  <c r="BP347" i="3"/>
  <c r="BN348" i="3"/>
  <c r="BP348" i="3"/>
  <c r="BL349" i="3"/>
  <c r="BM349" i="3"/>
  <c r="BN349" i="3"/>
  <c r="BP349" i="3"/>
  <c r="BM350" i="3"/>
  <c r="BN350" i="3"/>
  <c r="BP350" i="3"/>
  <c r="BL351" i="3"/>
  <c r="BM351" i="3"/>
  <c r="BO351" i="3"/>
  <c r="BP351" i="3"/>
  <c r="BL352" i="3"/>
  <c r="BM352" i="3"/>
  <c r="BN352" i="3"/>
  <c r="BP352" i="3"/>
  <c r="BM353" i="3"/>
  <c r="BN353" i="3"/>
  <c r="BO353" i="3"/>
  <c r="BP353" i="3"/>
  <c r="BM354" i="3"/>
  <c r="BP354" i="3"/>
  <c r="BL355" i="3"/>
  <c r="BM355" i="3"/>
  <c r="BN355" i="3"/>
  <c r="BO355" i="3"/>
  <c r="BP355" i="3"/>
  <c r="BO356" i="3"/>
  <c r="BP356" i="3"/>
  <c r="BL357" i="3"/>
  <c r="BN357" i="3"/>
  <c r="BP357" i="3"/>
  <c r="BM358" i="3"/>
  <c r="BN358" i="3"/>
  <c r="BO358" i="3"/>
  <c r="BP358" i="3"/>
  <c r="BL359" i="3"/>
  <c r="BM359" i="3"/>
  <c r="BP359" i="3"/>
  <c r="BM360" i="3"/>
  <c r="BN360" i="3"/>
  <c r="BO360" i="3"/>
  <c r="BP360" i="3"/>
  <c r="BM361" i="3"/>
  <c r="BN361" i="3"/>
  <c r="BP361" i="3"/>
  <c r="BM362" i="3"/>
  <c r="BP362" i="3"/>
  <c r="BL363" i="3"/>
  <c r="BM363" i="3"/>
  <c r="BN363" i="3"/>
  <c r="BP363" i="3"/>
  <c r="BN364" i="3"/>
  <c r="BO364" i="3"/>
  <c r="BP364" i="3"/>
  <c r="BL365" i="3"/>
  <c r="BN365" i="3"/>
  <c r="BP365" i="3"/>
  <c r="BM366" i="3"/>
  <c r="BN366" i="3"/>
  <c r="BO366" i="3"/>
  <c r="BP366" i="3"/>
  <c r="BM367" i="3"/>
  <c r="BP367" i="3"/>
  <c r="BL368" i="3"/>
  <c r="BM368" i="3"/>
  <c r="BO368" i="3"/>
  <c r="BP368" i="3"/>
  <c r="BM369" i="3"/>
  <c r="BN369" i="3"/>
  <c r="BP369" i="3"/>
  <c r="BL370" i="3"/>
  <c r="BM370" i="3"/>
  <c r="BP370" i="3"/>
  <c r="BM371" i="3"/>
  <c r="BN371" i="3"/>
  <c r="BP371" i="3"/>
  <c r="BN372" i="3"/>
  <c r="BO372" i="3"/>
  <c r="BL373" i="3"/>
  <c r="BM373" i="3"/>
  <c r="BO373" i="3"/>
  <c r="BP373" i="3"/>
  <c r="BM374" i="3"/>
  <c r="BN374" i="3"/>
  <c r="BO374" i="3"/>
  <c r="BL375" i="3"/>
  <c r="BM375" i="3"/>
  <c r="BO375" i="3"/>
  <c r="BP375" i="3"/>
  <c r="BL376" i="3"/>
  <c r="BM376" i="3"/>
  <c r="BO376" i="3"/>
  <c r="BM377" i="3"/>
  <c r="BO377" i="3"/>
  <c r="BP377" i="3"/>
  <c r="BL378" i="3"/>
  <c r="BM378" i="3"/>
  <c r="BL379" i="3"/>
  <c r="BM379" i="3"/>
  <c r="BO379" i="3"/>
  <c r="BP379" i="3"/>
  <c r="BN380" i="3"/>
  <c r="BO380" i="3"/>
  <c r="BP380" i="3"/>
  <c r="BM381" i="3"/>
  <c r="BN381" i="3"/>
  <c r="BP381" i="3"/>
  <c r="BM382" i="3"/>
  <c r="BN382" i="3"/>
  <c r="BO382" i="3"/>
  <c r="BP382" i="3"/>
  <c r="BM383" i="3"/>
  <c r="BO383" i="3"/>
  <c r="BP383" i="3"/>
  <c r="BL384" i="3"/>
  <c r="BM384" i="3"/>
  <c r="BN384" i="3"/>
  <c r="BP384" i="3"/>
  <c r="BM385" i="3"/>
  <c r="BN385" i="3"/>
  <c r="BO385" i="3"/>
  <c r="BP385" i="3"/>
  <c r="BL386" i="3"/>
  <c r="BM386" i="3"/>
  <c r="BP386" i="3"/>
  <c r="BM387" i="3"/>
  <c r="BN387" i="3"/>
  <c r="BO387" i="3"/>
  <c r="BP387" i="3"/>
  <c r="BO388" i="3"/>
  <c r="BL389" i="3"/>
  <c r="BN389" i="3"/>
  <c r="BP389" i="3"/>
  <c r="BM390" i="3"/>
  <c r="BN390" i="3"/>
  <c r="BP390" i="3"/>
  <c r="BL391" i="3"/>
  <c r="BO391" i="3"/>
  <c r="BL392" i="3"/>
  <c r="BM392" i="3"/>
  <c r="BO392" i="3"/>
  <c r="BP392" i="3"/>
  <c r="BM393" i="3"/>
  <c r="BN393" i="3"/>
  <c r="BO393" i="3"/>
  <c r="BL394" i="3"/>
  <c r="BM394" i="3"/>
  <c r="BP394" i="3"/>
  <c r="BL395" i="3"/>
  <c r="BM395" i="3"/>
  <c r="BN395" i="3"/>
  <c r="BO395" i="3"/>
  <c r="BN396" i="3"/>
  <c r="BO396" i="3"/>
  <c r="BP396" i="3"/>
  <c r="BL397" i="3"/>
  <c r="BN397" i="3"/>
  <c r="BO397" i="3"/>
  <c r="BM398" i="3"/>
  <c r="BN398" i="3"/>
  <c r="BO398" i="3"/>
  <c r="BP398" i="3"/>
  <c r="BL399" i="3"/>
  <c r="BP399" i="3"/>
  <c r="BL400" i="3"/>
  <c r="BM400" i="3"/>
  <c r="BO400" i="3"/>
  <c r="BP400" i="3"/>
  <c r="BM401" i="3"/>
  <c r="BN401" i="3"/>
  <c r="BP401" i="3"/>
  <c r="BL402" i="3"/>
  <c r="BM402" i="3"/>
  <c r="BP402" i="3"/>
  <c r="BM403" i="3"/>
  <c r="BN403" i="3"/>
  <c r="BP403" i="3"/>
  <c r="BN404" i="3"/>
  <c r="BO404" i="3"/>
  <c r="BL405" i="3"/>
  <c r="BM405" i="3"/>
  <c r="BP405" i="3"/>
  <c r="BM406" i="3"/>
  <c r="BN406" i="3"/>
  <c r="BO406" i="3"/>
  <c r="BL407" i="3"/>
  <c r="BO407" i="3"/>
  <c r="BP407" i="3"/>
  <c r="BL408" i="3"/>
  <c r="BM408" i="3"/>
  <c r="BP408" i="3"/>
  <c r="BM409" i="3"/>
  <c r="BN409" i="3"/>
  <c r="BO409" i="3"/>
  <c r="BP409" i="3"/>
  <c r="BL410" i="3"/>
  <c r="BM410" i="3"/>
  <c r="BP410" i="3"/>
  <c r="BM411" i="3"/>
  <c r="BN411" i="3"/>
  <c r="BO411" i="3"/>
  <c r="BP411" i="3"/>
  <c r="BN412" i="3"/>
  <c r="BO412" i="3"/>
  <c r="BL413" i="3"/>
  <c r="BN413" i="3"/>
  <c r="BP413" i="3"/>
  <c r="BM414" i="3"/>
  <c r="BN414" i="3"/>
  <c r="BP414" i="3"/>
  <c r="BL415" i="3"/>
  <c r="BO415" i="3"/>
  <c r="BL416" i="3"/>
  <c r="BM416" i="3"/>
  <c r="BO416" i="3"/>
  <c r="BP416" i="3"/>
  <c r="BM417" i="3"/>
  <c r="BN417" i="3"/>
  <c r="BO417" i="3"/>
  <c r="BL418" i="3"/>
  <c r="BM418" i="3"/>
  <c r="BO418" i="3"/>
  <c r="BP418" i="3"/>
  <c r="BL419" i="3"/>
  <c r="BM419" i="3"/>
  <c r="BN419" i="3"/>
  <c r="BO419" i="3"/>
  <c r="BN420" i="3"/>
  <c r="BO420" i="3"/>
  <c r="BP420" i="3"/>
  <c r="BL421" i="3"/>
  <c r="BM422" i="3"/>
  <c r="BN422" i="3"/>
  <c r="BO422" i="3"/>
  <c r="BP422" i="3"/>
  <c r="BL423" i="3"/>
  <c r="BP423" i="3"/>
  <c r="BL424" i="3"/>
  <c r="BM424" i="3"/>
  <c r="BO424" i="3"/>
  <c r="BP424" i="3"/>
  <c r="BM425" i="3"/>
  <c r="BN425" i="3"/>
  <c r="BP425" i="3"/>
  <c r="BL426" i="3"/>
  <c r="BM426" i="3"/>
  <c r="BP426" i="3"/>
  <c r="BM427" i="3"/>
  <c r="BN427" i="3"/>
  <c r="BP427" i="3"/>
  <c r="BM428" i="3"/>
  <c r="BN428" i="3"/>
  <c r="BO428" i="3"/>
  <c r="BP428" i="3"/>
  <c r="BP429" i="3"/>
  <c r="BM430" i="3"/>
  <c r="BN430" i="3"/>
  <c r="BO430" i="3"/>
  <c r="BL431" i="3"/>
  <c r="BO431" i="3"/>
  <c r="BP431" i="3"/>
  <c r="BL432" i="3"/>
  <c r="BM432" i="3"/>
  <c r="BP432" i="3"/>
  <c r="BM433" i="3"/>
  <c r="BN433" i="3"/>
  <c r="BO433" i="3"/>
  <c r="BP433" i="3"/>
  <c r="BL434" i="3"/>
  <c r="BM434" i="3"/>
  <c r="BP434" i="3"/>
  <c r="BM435" i="3"/>
  <c r="BN435" i="3"/>
  <c r="BO435" i="3"/>
  <c r="BP435" i="3"/>
  <c r="BO436" i="3"/>
  <c r="BL437" i="3"/>
  <c r="BN437" i="3"/>
  <c r="BO437" i="3"/>
  <c r="BP437" i="3"/>
  <c r="BM438" i="3"/>
  <c r="BN438" i="3"/>
  <c r="BP438" i="3"/>
  <c r="BL439" i="3"/>
  <c r="BO439" i="3"/>
  <c r="BL440" i="3"/>
  <c r="BM440" i="3"/>
  <c r="BO440" i="3"/>
  <c r="BP440" i="3"/>
  <c r="BM441" i="3"/>
  <c r="BN441" i="3"/>
  <c r="BO441" i="3"/>
  <c r="BL442" i="3"/>
  <c r="BM442" i="3"/>
  <c r="BP442" i="3"/>
  <c r="BL443" i="3"/>
  <c r="BM443" i="3"/>
  <c r="BN443" i="3"/>
  <c r="BO443" i="3"/>
  <c r="BN444" i="3"/>
  <c r="BO444" i="3"/>
  <c r="BP444" i="3"/>
  <c r="BL445" i="3"/>
  <c r="BM446" i="3"/>
  <c r="BN446" i="3"/>
  <c r="BO446" i="3"/>
  <c r="BP446" i="3"/>
  <c r="BL447" i="3"/>
  <c r="BP447" i="3"/>
  <c r="BL448" i="3"/>
  <c r="BM448" i="3"/>
  <c r="BO448" i="3"/>
  <c r="BP448" i="3"/>
  <c r="BM449" i="3"/>
  <c r="BN449" i="3"/>
  <c r="BP449" i="3"/>
  <c r="BL450" i="3"/>
  <c r="BM450" i="3"/>
  <c r="BP450" i="3"/>
  <c r="BM451" i="3"/>
  <c r="BN451" i="3"/>
  <c r="BP451" i="3"/>
  <c r="BN452" i="3"/>
  <c r="BO452" i="3"/>
  <c r="BL453" i="3"/>
  <c r="BN453" i="3"/>
  <c r="BP453" i="3"/>
  <c r="BM454" i="3"/>
  <c r="BN454" i="3"/>
  <c r="BP454" i="3"/>
  <c r="BM455" i="3"/>
  <c r="BO455" i="3"/>
  <c r="BP455" i="3"/>
  <c r="BL456" i="3"/>
  <c r="BM456" i="3"/>
  <c r="BP456" i="3"/>
  <c r="BM457" i="3"/>
  <c r="BN457" i="3"/>
  <c r="BO457" i="3"/>
  <c r="BL458" i="3"/>
  <c r="BM458" i="3"/>
  <c r="BP458" i="3"/>
  <c r="BM459" i="3"/>
  <c r="BN459" i="3"/>
  <c r="BO459" i="3"/>
  <c r="BP459" i="3"/>
  <c r="BO460" i="3"/>
  <c r="BL461" i="3"/>
  <c r="BO461" i="3"/>
  <c r="BP461" i="3"/>
  <c r="BM462" i="3"/>
  <c r="BN462" i="3"/>
  <c r="BP462" i="3"/>
  <c r="BL463" i="3"/>
  <c r="BM463" i="3"/>
  <c r="BO463" i="3"/>
  <c r="BP463" i="3"/>
  <c r="BM464" i="3"/>
  <c r="BP464" i="3"/>
  <c r="BM465" i="3"/>
  <c r="BN465" i="3"/>
  <c r="BO465" i="3"/>
  <c r="BP465" i="3"/>
  <c r="BM466" i="3"/>
  <c r="BP466" i="3"/>
  <c r="BL467" i="3"/>
  <c r="BM467" i="3"/>
  <c r="BN467" i="3"/>
  <c r="BO467" i="3"/>
  <c r="BP467" i="3"/>
  <c r="BO468" i="3"/>
  <c r="BP468" i="3"/>
  <c r="BL469" i="3"/>
  <c r="BN469" i="3"/>
  <c r="BP469" i="3"/>
  <c r="BM470" i="3"/>
  <c r="BN470" i="3"/>
  <c r="BO470" i="3"/>
  <c r="BP470" i="3"/>
  <c r="BL471" i="3"/>
  <c r="BO471" i="3"/>
  <c r="BL472" i="3"/>
  <c r="BM472" i="3"/>
  <c r="BN472" i="3"/>
  <c r="BO472" i="3"/>
  <c r="BP472" i="3"/>
  <c r="BM473" i="3"/>
  <c r="BO473" i="3"/>
  <c r="BL474" i="3"/>
  <c r="BM474" i="3"/>
  <c r="BP474" i="3"/>
  <c r="BL475" i="3"/>
  <c r="BM475" i="3"/>
  <c r="BO475" i="3"/>
  <c r="BN476" i="3"/>
  <c r="BO476" i="3"/>
  <c r="BP476" i="3"/>
  <c r="BP477" i="3"/>
  <c r="BM478" i="3"/>
  <c r="BN478" i="3"/>
  <c r="BO478" i="3"/>
  <c r="BP478" i="3"/>
  <c r="BL479" i="3"/>
  <c r="BO479" i="3"/>
  <c r="BP479" i="3"/>
  <c r="BL480" i="3"/>
  <c r="BM480" i="3"/>
  <c r="BP480" i="3"/>
  <c r="BM481" i="3"/>
  <c r="BN481" i="3"/>
  <c r="BO481" i="3"/>
  <c r="BL482" i="3"/>
  <c r="BM482" i="3"/>
  <c r="BP482" i="3"/>
  <c r="BM483" i="3"/>
  <c r="BN483" i="3"/>
  <c r="BO483" i="3"/>
  <c r="BP483" i="3"/>
  <c r="BO484" i="3"/>
  <c r="BL485" i="3"/>
  <c r="BN485" i="3"/>
  <c r="BP485" i="3"/>
  <c r="BM486" i="3"/>
  <c r="BN486" i="3"/>
  <c r="BP486" i="3"/>
  <c r="BL487" i="3"/>
  <c r="BO487" i="3"/>
  <c r="BL488" i="3"/>
  <c r="BM488" i="3"/>
  <c r="BO488" i="3"/>
  <c r="BP488" i="3"/>
  <c r="BM489" i="3"/>
  <c r="BN489" i="3"/>
  <c r="BO489" i="3"/>
  <c r="BL490" i="3"/>
  <c r="BM490" i="3"/>
  <c r="BP490" i="3"/>
  <c r="BL491" i="3"/>
  <c r="BM491" i="3"/>
  <c r="BN491" i="3"/>
  <c r="BO491" i="3"/>
  <c r="BN492" i="3"/>
  <c r="BO492" i="3"/>
  <c r="BP492" i="3"/>
  <c r="BL493" i="3"/>
  <c r="BM493" i="3"/>
  <c r="BN493" i="3"/>
  <c r="BP493" i="3"/>
  <c r="BM494" i="3"/>
  <c r="BN494" i="3"/>
  <c r="BO494" i="3"/>
  <c r="BP494" i="3"/>
  <c r="BL495" i="3"/>
  <c r="BO495" i="3"/>
  <c r="BL496" i="3"/>
  <c r="BM496" i="3"/>
  <c r="BN496" i="3"/>
  <c r="BO496" i="3"/>
  <c r="BP496" i="3"/>
  <c r="BM497" i="3"/>
  <c r="BO497" i="3"/>
  <c r="BL498" i="3"/>
  <c r="BM498" i="3"/>
  <c r="BP498" i="3"/>
  <c r="BM499" i="3"/>
  <c r="BO499" i="3"/>
  <c r="BM2" i="3"/>
  <c r="BP2" i="3"/>
  <c r="BO99" i="4"/>
  <c r="BO97" i="4"/>
  <c r="BO89" i="4"/>
  <c r="BO83" i="4"/>
  <c r="BM83" i="4"/>
  <c r="BO75" i="4"/>
  <c r="BO67" i="4"/>
  <c r="BO65" i="4"/>
  <c r="BM59" i="4"/>
  <c r="BO57" i="4"/>
  <c r="BO51" i="4"/>
  <c r="BO49" i="4"/>
  <c r="BO43" i="4"/>
  <c r="BM43" i="4"/>
  <c r="BO35" i="4"/>
  <c r="BO33" i="4"/>
  <c r="BO27" i="4"/>
  <c r="BO25" i="4"/>
  <c r="BO19" i="4"/>
  <c r="BO17" i="4"/>
  <c r="BO11" i="4"/>
  <c r="BO9" i="4"/>
  <c r="BO3" i="4"/>
  <c r="BL4" i="3"/>
  <c r="BL3" i="3"/>
  <c r="BN4" i="4"/>
  <c r="BN6" i="4"/>
  <c r="BN14" i="4"/>
  <c r="BN20" i="4"/>
  <c r="BN22" i="4"/>
  <c r="BN28" i="4"/>
  <c r="BN30" i="4"/>
  <c r="BN36" i="4"/>
  <c r="BN38" i="4"/>
  <c r="BN46" i="4"/>
  <c r="BN52" i="4"/>
  <c r="BN54" i="4"/>
  <c r="BN60" i="4"/>
  <c r="BN62" i="4"/>
  <c r="BN68" i="4"/>
  <c r="BN70" i="4"/>
  <c r="BN76" i="4"/>
  <c r="BN86" i="4"/>
  <c r="BN92" i="4"/>
  <c r="BN94" i="4"/>
  <c r="BN100" i="4"/>
  <c r="BO94" i="4"/>
  <c r="BO86" i="4"/>
  <c r="BO82" i="4"/>
  <c r="BO79" i="4"/>
  <c r="BO78" i="4"/>
  <c r="BO63" i="4"/>
  <c r="BO54" i="4"/>
  <c r="BO52" i="4"/>
  <c r="BO50" i="4"/>
  <c r="BO46" i="4"/>
  <c r="BO38" i="4"/>
  <c r="BO22" i="4"/>
  <c r="BO18" i="4"/>
  <c r="BO14" i="4"/>
  <c r="BO6" i="4"/>
  <c r="BN99" i="4"/>
  <c r="BN97" i="4"/>
  <c r="BN91" i="4"/>
  <c r="BN89" i="4"/>
  <c r="BN87" i="4"/>
  <c r="BN83" i="4"/>
  <c r="BN81" i="4"/>
  <c r="BN75" i="4"/>
  <c r="BN73" i="4"/>
  <c r="BN67" i="4"/>
  <c r="BN65" i="4"/>
  <c r="BN59" i="4"/>
  <c r="BN57" i="4"/>
  <c r="BN49" i="4"/>
  <c r="BN47" i="4"/>
  <c r="BN43" i="4"/>
  <c r="BN41" i="4"/>
  <c r="BN39" i="4"/>
  <c r="BN35" i="4"/>
  <c r="BN27" i="4"/>
  <c r="BN25" i="4"/>
  <c r="BN17" i="4"/>
  <c r="BN9" i="4"/>
  <c r="BN3" i="4"/>
  <c r="BM98" i="4"/>
  <c r="BM88" i="4"/>
  <c r="BM82" i="4"/>
  <c r="BM72" i="4"/>
  <c r="BM66" i="4"/>
  <c r="BM64" i="4"/>
  <c r="BM50" i="4"/>
  <c r="BM48" i="4"/>
  <c r="BM40" i="4"/>
  <c r="BM34" i="4"/>
  <c r="BM24" i="4"/>
  <c r="BM18" i="4"/>
  <c r="BM16" i="4"/>
  <c r="BM8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BU501" i="3" l="1" a="1"/>
  <c r="BU501" i="3" s="1"/>
  <c r="BR500" i="3"/>
  <c r="BR501" i="3" a="1"/>
  <c r="BR501" i="3" s="1"/>
  <c r="BS501" i="3" a="1"/>
  <c r="BS501" i="3" s="1"/>
  <c r="E10" i="8" s="1"/>
  <c r="BT501" i="3" a="1"/>
  <c r="BT501" i="3" s="1"/>
  <c r="BS102" i="4" a="1"/>
  <c r="BS102" i="4" s="1"/>
  <c r="E8" i="8" s="1"/>
  <c r="BR101" i="4"/>
  <c r="BQ102" i="4" a="1"/>
  <c r="BQ102" i="4" s="1"/>
  <c r="E6" i="8" s="1"/>
  <c r="BN7" i="4"/>
  <c r="BN101" i="4" s="1" a="1"/>
  <c r="BN101" i="4" s="1"/>
  <c r="F7" i="8" s="1"/>
  <c r="BR102" i="4" a="1"/>
  <c r="BR102" i="4" s="1"/>
  <c r="BO66" i="3"/>
  <c r="E3" i="8"/>
  <c r="E4" i="8"/>
  <c r="E5" i="8"/>
  <c r="F2" i="8"/>
  <c r="BQ501" i="3" a="1"/>
  <c r="BQ501" i="3" s="1"/>
  <c r="BO500" i="3" a="1"/>
  <c r="BO500" i="3" s="1"/>
  <c r="F11" i="8" s="1"/>
  <c r="BM500" i="3" a="1"/>
  <c r="BM500" i="3" s="1"/>
  <c r="BN500" i="3" a="1"/>
  <c r="BN500" i="3" s="1"/>
  <c r="F10" i="8" s="1"/>
  <c r="BS500" i="3"/>
  <c r="BT500" i="3"/>
  <c r="BU500" i="3"/>
  <c r="BP500" i="3" a="1"/>
  <c r="BP500" i="3" s="1"/>
  <c r="F12" i="8" s="1"/>
  <c r="BM10" i="4"/>
  <c r="BQ101" i="4"/>
  <c r="BQ500" i="3"/>
  <c r="BL500" i="3" a="1"/>
  <c r="BL500" i="3" s="1"/>
  <c r="F9" i="8" s="1"/>
  <c r="BS101" i="4"/>
  <c r="BM2" i="4"/>
  <c r="BO2" i="4"/>
  <c r="BO101" i="4" s="1" a="1"/>
  <c r="BO101" i="4" s="1"/>
  <c r="F8" i="8" s="1"/>
  <c r="E9" i="8" l="1"/>
  <c r="E12" i="8"/>
  <c r="D7" i="8"/>
  <c r="E7" i="8" s="1"/>
  <c r="BM101" i="4" a="1"/>
  <c r="BM101" i="4" s="1"/>
  <c r="F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tc={2DF178C6-5C29-4C7F-8B53-BA46C199BBFC}</author>
    <author>tc={A6E3255D-347E-4D8B-A040-C7A247D620DE}</author>
    <author>Författare</author>
    <author>tc={DF5F2F7C-A28C-4779-A2B5-7DF21B740DD5}</author>
    <author>tc={C3737B04-8280-443C-A30F-FFEBB308DD8F}</author>
    <author>tc={16A07463-C878-4239-B4A5-20DC073088D7}</author>
    <author>tc={CB1C6E80-05B0-4D5C-9937-52A400BE3993}</author>
    <author>tc={E1E9B250-A047-437F-8CDF-D1C4887B10D4}</author>
    <author>tc={9A5C679D-290D-4362-9546-77893B311FDC}</author>
    <author>tc={6E064F64-3E5C-4241-8DD6-7B5BCD3BD17A}</author>
    <author>tc={00C01484-C602-4DB7-8A51-DAD4A6168B45}</author>
    <author>tc={63E229E5-0D47-46F5-B40B-3C78AA996A3D}</author>
    <author>tc={DA64C6DA-58C9-4DDE-86EC-73AF419437E4}</author>
    <author>tc={C12D9960-30B3-47C6-8AA1-BD6B6B0118E0}</author>
    <author>tc={091B6227-72B9-48C1-95C6-1B70D5907802}</author>
    <author>tc={EBBBB12D-FC46-4525-9D63-66733C27CAC9}</author>
    <author>tc={C2A1F3E8-1E7A-476B-9989-B1F0E8A3E875}</author>
    <author>tc={683B84F2-738E-498D-8BBA-A4637B737D64}</author>
  </authors>
  <commentList>
    <comment ref="A11" authorId="0" shapeId="0" xr:uid="{2DF178C6-5C29-4C7F-8B53-BA46C199BBFC}">
      <text>
        <t>[Trådad kommentar]
I din version av Excel kan du läsa den här trådade kommentaren, men eventuella ändringar i den tas bort om filen öppnas i en senare version av Excel. Läs mer: https://go.microsoft.com/fwlink/?linkid=870924
Kommentar:
    Bens(a)pyren</t>
      </text>
    </comment>
    <comment ref="A20" authorId="1" shapeId="0" xr:uid="{A6E3255D-347E-4D8B-A040-C7A247D620DE}">
      <text>
        <t>[Trådad kommentar]
I din version av Excel kan du läsa den här trådade kommentaren, men eventuella ändringar i den tas bort om filen öppnas i en senare version av Excel. Läs mer: https://go.microsoft.com/fwlink/?linkid=870924
Kommentar:
    I föreskrifterna skriver vi bara Halogenerade ättiksyror (HAA)</t>
      </text>
    </comment>
    <comment ref="I27" authorId="2" shapeId="0" xr:uid="{FC0E8AEC-C212-4AEB-B933-CC39BD0DD30F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de kommer räkna 21 enligt föreskrifterna</t>
        </r>
      </text>
    </comment>
    <comment ref="B29" authorId="3" shapeId="0" xr:uid="{DF5F2F7C-A28C-4779-A2B5-7DF21B740DD5}">
      <text>
        <t>[Trådad kommentar]
I din version av Excel kan du läsa den här trådade kommentaren, men eventuella ändringar i den tas bort om filen öppnas i en senare version av Excel. Läs mer: https://go.microsoft.com/fwlink/?linkid=870924
Kommentar:
    Står bara mg/l i föreskrifterna</t>
      </text>
    </comment>
    <comment ref="B30" authorId="2" shapeId="0" xr:uid="{5FA82559-7AB7-4B66-BE9C-A80B7BF976E6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Står bara mg/l i föreskrifterna
</t>
        </r>
      </text>
    </comment>
    <comment ref="A33" authorId="4" shapeId="0" xr:uid="{C3737B04-8280-443C-A30F-FFEBB308DD8F}">
      <text>
        <t>[Trådad kommentar]
I din version av Excel kan du läsa den här trådade kommentaren, men eventuella ändringar i den tas bort om filen öppnas i en senare version av Excel. Läs mer: https://go.microsoft.com/fwlink/?linkid=870924
Kommentar:
    I föreskrifterna bara Polycykliska aromatiska kolväten (PAH)</t>
      </text>
    </comment>
    <comment ref="B338" authorId="5" shapeId="0" xr:uid="{16A07463-C878-4239-B4A5-20DC073088D7}">
      <text>
        <t>[Trådad kommentar]
I din version av Excel kan du läsa den här trådade kommentaren, men eventuella ändringar i den tas bort om filen öppnas i en senare version av Excel. Läs mer: https://go.microsoft.com/fwlink/?linkid=870924
Kommentar:
    Bara mg/l i föreskrifterna</t>
      </text>
    </comment>
    <comment ref="A339" authorId="6" shapeId="0" xr:uid="{CB1C6E80-05B0-4D5C-9937-52A400BE3993}">
      <text>
        <t>[Trådad kommentar]
I din version av Excel kan du läsa den här trådade kommentaren, men eventuella ändringar i den tas bort om filen öppnas i en senare version av Excel. Läs mer: https://go.microsoft.com/fwlink/?linkid=870924
Kommentar:
    I föreskrifterna: Clostridium perfringens, inbegripet sporer</t>
      </text>
    </comment>
    <comment ref="B345" authorId="7" shapeId="0" xr:uid="{E1E9B250-A047-437F-8CDF-D1C4887B10D4}">
      <text>
        <t>[Trådad kommentar]
I din version av Excel kan du läsa den här trådade kommentaren, men eventuella ändringar i den tas bort om filen öppnas i en senare version av Excel. Läs mer: https://go.microsoft.com/fwlink/?linkid=870924
Kommentar:
    I föreskrifterna är enheten mg/l O2 (nedsänkt 2a på slutet)</t>
      </text>
    </comment>
    <comment ref="A346" authorId="8" shapeId="0" xr:uid="{9A5C679D-290D-4362-9546-77893B311FDC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I föreskrifterna: pH (vätejonkoncentration) </t>
      </text>
    </comment>
    <comment ref="B346" authorId="9" shapeId="0" xr:uid="{6E064F64-3E5C-4241-8DD6-7B5BCD3BD17A}">
      <text>
        <t>[Trådad kommentar]
I din version av Excel kan du läsa den här trådade kommentaren, men eventuella ändringar i den tas bort om filen öppnas i en senare version av Excel. Läs mer: https://go.microsoft.com/fwlink/?linkid=870924
Kommentar:
    I föreskrifterna: pH-enheter</t>
      </text>
    </comment>
    <comment ref="B348" authorId="10" shapeId="0" xr:uid="{00C01484-C602-4DB7-8A51-DAD4A6168B45}">
      <text>
        <t>[Trådad kommentar]
I din version av Excel kan du läsa den här trådade kommentaren, men eventuella ändringar i den tas bort om filen öppnas i en senare version av Excel. Läs mer: https://go.microsoft.com/fwlink/?linkid=870924
Kommentar:
    I föreskrifterna saknas enhet</t>
      </text>
    </comment>
    <comment ref="B349" authorId="11" shapeId="0" xr:uid="{63E229E5-0D47-46F5-B40B-3C78AA996A3D}">
      <text>
        <t>[Trådad kommentar]
I din version av Excel kan du läsa den här trådade kommentaren, men eventuella ändringar i den tas bort om filen öppnas i en senare version av Excel. Läs mer: https://go.microsoft.com/fwlink/?linkid=870924
Kommentar:
    I föreskrifterna: FNU/FTU/NTU</t>
      </text>
    </comment>
    <comment ref="A350" authorId="12" shapeId="0" xr:uid="{DA64C6DA-58C9-4DDE-86EC-73AF419437E4}">
      <text>
        <t>[Trådad kommentar]
I din version av Excel kan du läsa den här trådade kommentaren, men eventuella ändringar i den tas bort om filen öppnas i en senare version av Excel. Läs mer: https://go.microsoft.com/fwlink/?linkid=870924
Kommentar:
    Ej med i föreskrifterna</t>
      </text>
    </comment>
    <comment ref="A352" authorId="13" shapeId="0" xr:uid="{C12D9960-30B3-47C6-8AA1-BD6B6B0118E0}">
      <text>
        <t>[Trådad kommentar]
I din version av Excel kan du läsa den här trådade kommentaren, men eventuella ändringar i den tas bort om filen öppnas i en senare version av Excel. Läs mer: https://go.microsoft.com/fwlink/?linkid=870924
Kommentar:
    Färg finns med i DVD (gränsvärdet är godtagbart för konsument)</t>
      </text>
    </comment>
    <comment ref="A355" authorId="14" shapeId="0" xr:uid="{091B6227-72B9-48C1-95C6-1B70D5907802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med i DVD</t>
      </text>
    </comment>
    <comment ref="A356" authorId="15" shapeId="0" xr:uid="{EBBBB12D-FC46-4525-9D63-66733C27CAC9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med i DVD</t>
      </text>
    </comment>
    <comment ref="B360" authorId="16" shapeId="0" xr:uid="{C2A1F3E8-1E7A-476B-9989-B1F0E8A3E875}">
      <text>
        <t>[Trådad kommentar]
I din version av Excel kan du läsa den här trådade kommentaren, men eventuella ändringar i den tas bort om filen öppnas i en senare version av Excel. Läs mer: https://go.microsoft.com/fwlink/?linkid=870924
Kommentar:
    Enhet saknas i föreskrifterna</t>
      </text>
    </comment>
    <comment ref="A362" authorId="17" shapeId="0" xr:uid="{683B84F2-738E-498D-8BBA-A4637B737D64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 DVD</t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<sst xmlns="http://schemas.openxmlformats.org/spreadsheetml/2006/main" count="893" uniqueCount="527">
  <si>
    <t>Parameter</t>
  </si>
  <si>
    <t>Orsak till överskridandet</t>
  </si>
  <si>
    <t>Incidentkategori</t>
  </si>
  <si>
    <t>Orsak till incidenten</t>
  </si>
  <si>
    <t>Avhjälpande åtgärder</t>
  </si>
  <si>
    <t>Enhet</t>
  </si>
  <si>
    <t>Totalt antal drabbade personer</t>
  </si>
  <si>
    <t>mg/L</t>
  </si>
  <si>
    <t>Ja</t>
  </si>
  <si>
    <t>Nej</t>
  </si>
  <si>
    <t>Kod</t>
  </si>
  <si>
    <t>Orsak till att dricksvattnet överskred gränsvärdet</t>
  </si>
  <si>
    <t xml:space="preserve"> C  </t>
  </si>
  <si>
    <t xml:space="preserve"> T  </t>
  </si>
  <si>
    <t xml:space="preserve"> P  </t>
  </si>
  <si>
    <t xml:space="preserve"> D  </t>
  </si>
  <si>
    <t xml:space="preserve"> O  </t>
  </si>
  <si>
    <t xml:space="preserve"> U  </t>
  </si>
  <si>
    <t xml:space="preserve"> Kod</t>
  </si>
  <si>
    <t>Åtgärd vidtagen för att uppfylla kvalitetskravet/gränsvärdet</t>
  </si>
  <si>
    <r>
      <t xml:space="preserve"> </t>
    </r>
    <r>
      <rPr>
        <sz val="10.9"/>
        <color theme="1"/>
        <rFont val="Calibri"/>
        <family val="2"/>
        <scheme val="minor"/>
      </rPr>
      <t xml:space="preserve">C1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</si>
  <si>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0.9"/>
        <color theme="1"/>
        <rFont val="Calibri"/>
        <family val="2"/>
        <scheme val="minor"/>
      </rPr>
      <t xml:space="preserve">C2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</si>
  <si>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0.9"/>
        <color theme="1"/>
        <rFont val="Calibri"/>
        <family val="2"/>
        <scheme val="minor"/>
      </rPr>
      <t xml:space="preserve">T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</si>
  <si>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0.9"/>
        <color theme="1"/>
        <rFont val="Calibri"/>
        <family val="2"/>
        <scheme val="minor"/>
      </rPr>
      <t xml:space="preserve">P1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</si>
  <si>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0.9"/>
        <color theme="1"/>
        <rFont val="Calibri"/>
        <family val="2"/>
        <scheme val="minor"/>
      </rPr>
      <t xml:space="preserve">P2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</si>
  <si>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0.9"/>
        <color theme="1"/>
        <rFont val="Calibri"/>
        <family val="2"/>
        <scheme val="minor"/>
      </rPr>
      <t xml:space="preserve">D1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</si>
  <si>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0.9"/>
        <color theme="1"/>
        <rFont val="Calibri"/>
        <family val="2"/>
        <scheme val="minor"/>
      </rPr>
      <t xml:space="preserve">D2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</si>
  <si>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0.9"/>
        <color theme="1"/>
        <rFont val="Calibri"/>
        <family val="2"/>
        <scheme val="minor"/>
      </rPr>
      <t xml:space="preserve">E1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</si>
  <si>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sz val="10.9"/>
        <color theme="1"/>
        <rFont val="Calibri"/>
        <family val="2"/>
        <scheme val="minor"/>
      </rPr>
      <t xml:space="preserve">E2 </t>
    </r>
    <r>
      <rPr>
        <sz val="11"/>
        <color theme="1"/>
        <rFont val="Calibri"/>
        <family val="2"/>
        <scheme val="minor"/>
      </rPr>
      <t xml:space="preserve"> </t>
    </r>
  </si>
  <si>
    <t>S</t>
  </si>
  <si>
    <t>N</t>
  </si>
  <si>
    <t xml:space="preserve">O </t>
  </si>
  <si>
    <t>Annan åtgärd</t>
  </si>
  <si>
    <t>Dricksvattenutbrott</t>
  </si>
  <si>
    <t>Förorening</t>
  </si>
  <si>
    <t>Vattenbrist</t>
  </si>
  <si>
    <t>Långvarig torka</t>
  </si>
  <si>
    <t>Övrig</t>
  </si>
  <si>
    <t>Vattenavbrott (oplanerat)</t>
  </si>
  <si>
    <t>Fysiska katastrofer p.g.a. extremt väder</t>
  </si>
  <si>
    <t>Ange ID för den rapporterade incidenten</t>
  </si>
  <si>
    <t>Analysvärde (ange resultatet)</t>
  </si>
  <si>
    <t>Flik</t>
  </si>
  <si>
    <t>Rapporteringskod</t>
  </si>
  <si>
    <t>Granskningsregler</t>
  </si>
  <si>
    <t>Åtgärd som behöver göras när fel uppstår</t>
  </si>
  <si>
    <t>Överskridande</t>
  </si>
  <si>
    <t>Incidenter</t>
  </si>
  <si>
    <t>Information om incidenter</t>
  </si>
  <si>
    <t>Provtagningspunkt</t>
  </si>
  <si>
    <t>Provtagningspunkt för det provet som visade överskridandet</t>
  </si>
  <si>
    <t>Okänt</t>
  </si>
  <si>
    <t>Dricksvatten som tappas i flaskor eller behållare</t>
  </si>
  <si>
    <t>Dricksvatten hos användare</t>
  </si>
  <si>
    <t>Dricksvatten på en livsmedelsindustri</t>
  </si>
  <si>
    <t>Dricksvatten i tankar</t>
  </si>
  <si>
    <t>Beredningsfel</t>
  </si>
  <si>
    <t>E3</t>
  </si>
  <si>
    <t>E4</t>
  </si>
  <si>
    <t>Dricksvatten från en representativ punkt på servisledningen</t>
  </si>
  <si>
    <t>pH</t>
  </si>
  <si>
    <t>ug/L</t>
  </si>
  <si>
    <t>Totalt antal försörjda personer</t>
  </si>
  <si>
    <t>Totalt antal utförda analyser för denna parameter under året som ni rapporterar för</t>
  </si>
  <si>
    <t>Okänd</t>
  </si>
  <si>
    <t>Annan plats</t>
  </si>
  <si>
    <t>Dricksvatten i dricksavttenanläggningen innan dricksvattnet går ut till nätet</t>
  </si>
  <si>
    <t>Uppskattat antal personer som påverkats av överskridandet</t>
  </si>
  <si>
    <t>Vilket år gäller din rapporterin?</t>
  </si>
  <si>
    <t>För vilket år avser din rapportering?</t>
  </si>
  <si>
    <t>Har överskridandet lett eller kopplat till en incident som ni behöver rapportera?</t>
  </si>
  <si>
    <t>Allmänna ledningsnätet</t>
  </si>
  <si>
    <t>Endosulfan</t>
  </si>
  <si>
    <t>Ammonium</t>
  </si>
  <si>
    <t>Desmetryn</t>
  </si>
  <si>
    <t>Dimethomorph</t>
  </si>
  <si>
    <t>Nicosulfuron</t>
  </si>
  <si>
    <t>Propoxur</t>
  </si>
  <si>
    <t>Dicofol</t>
  </si>
  <si>
    <t>Fipronil</t>
  </si>
  <si>
    <t>Cyazofamid</t>
  </si>
  <si>
    <t>Fenazaquin</t>
  </si>
  <si>
    <t>Cyprodinil</t>
  </si>
  <si>
    <t>Malathion</t>
  </si>
  <si>
    <t>Simazine</t>
  </si>
  <si>
    <t>Maleinhydrazid</t>
  </si>
  <si>
    <t>Fenhexamid</t>
  </si>
  <si>
    <t>Terbufos</t>
  </si>
  <si>
    <t>Folpet</t>
  </si>
  <si>
    <t>Pyrazophos</t>
  </si>
  <si>
    <t>Thiram</t>
  </si>
  <si>
    <t>Ziram</t>
  </si>
  <si>
    <t>Metosulam</t>
  </si>
  <si>
    <t>Sulfosulfuron</t>
  </si>
  <si>
    <t>Trifluralin</t>
  </si>
  <si>
    <t>Acetamiprid</t>
  </si>
  <si>
    <t>Prometon</t>
  </si>
  <si>
    <t>Mecoprop</t>
  </si>
  <si>
    <t>Ioxynil</t>
  </si>
  <si>
    <t>Bromoxynil</t>
  </si>
  <si>
    <t>Clopyralid</t>
  </si>
  <si>
    <t>Imazamox</t>
  </si>
  <si>
    <t>Benfluralin</t>
  </si>
  <si>
    <t>Dicamba</t>
  </si>
  <si>
    <t>Oxadiazon</t>
  </si>
  <si>
    <t>Metribuzin</t>
  </si>
  <si>
    <t>Clothianidin</t>
  </si>
  <si>
    <t>Lenacil</t>
  </si>
  <si>
    <t>Tetrasul</t>
  </si>
  <si>
    <t>Bendiocarb</t>
  </si>
  <si>
    <t>Pirimicarb</t>
  </si>
  <si>
    <t>Heptenophos</t>
  </si>
  <si>
    <t>Mirex</t>
  </si>
  <si>
    <t>Formothion</t>
  </si>
  <si>
    <t>Hydroxysimazine</t>
  </si>
  <si>
    <t>Secbumeton</t>
  </si>
  <si>
    <t>Parathion</t>
  </si>
  <si>
    <t>Aldrin</t>
  </si>
  <si>
    <t>Propetamphos</t>
  </si>
  <si>
    <t>Bromacil</t>
  </si>
  <si>
    <t>Diuron</t>
  </si>
  <si>
    <t>Linuron</t>
  </si>
  <si>
    <t>Diazinon</t>
  </si>
  <si>
    <t>Asulam</t>
  </si>
  <si>
    <t>Terbumeton</t>
  </si>
  <si>
    <t>Isoproturon</t>
  </si>
  <si>
    <t>Amisulbrom</t>
  </si>
  <si>
    <t>Imazalil</t>
  </si>
  <si>
    <t>Buturon</t>
  </si>
  <si>
    <t>Benazolin</t>
  </si>
  <si>
    <t>Metamitron</t>
  </si>
  <si>
    <t>Bifenox</t>
  </si>
  <si>
    <t>Triadimefon</t>
  </si>
  <si>
    <t>Isodrin</t>
  </si>
  <si>
    <t>Bitertanol</t>
  </si>
  <si>
    <t>Neburon</t>
  </si>
  <si>
    <t>Ethion</t>
  </si>
  <si>
    <t>Furalaxyl</t>
  </si>
  <si>
    <t>Metalaxyl</t>
  </si>
  <si>
    <t>Dieldrin</t>
  </si>
  <si>
    <t>Dichlorvos</t>
  </si>
  <si>
    <t>Fenpropimorph</t>
  </si>
  <si>
    <t>Buprofezin</t>
  </si>
  <si>
    <t>Fomesafen</t>
  </si>
  <si>
    <t>Endrin</t>
  </si>
  <si>
    <t>Prometryn</t>
  </si>
  <si>
    <t>Dalapon</t>
  </si>
  <si>
    <t>Flutriafol</t>
  </si>
  <si>
    <t>Etofenprox</t>
  </si>
  <si>
    <t>Triasulfuron</t>
  </si>
  <si>
    <t>Quintozene</t>
  </si>
  <si>
    <t>Ametryn</t>
  </si>
  <si>
    <t>Tralkoxydim</t>
  </si>
  <si>
    <t>Terbutryn</t>
  </si>
  <si>
    <t>Myclobutanil</t>
  </si>
  <si>
    <t>Dinoseb</t>
  </si>
  <si>
    <t>Fluxapyroxad</t>
  </si>
  <si>
    <t>Fenoprop</t>
  </si>
  <si>
    <t>Prosulfuron</t>
  </si>
  <si>
    <t>MCPA</t>
  </si>
  <si>
    <t>MCPB</t>
  </si>
  <si>
    <t>Cadusafos</t>
  </si>
  <si>
    <t>Fenoxaprop</t>
  </si>
  <si>
    <t>Legionella</t>
  </si>
  <si>
    <t>Monuron</t>
  </si>
  <si>
    <t>Triclopyr</t>
  </si>
  <si>
    <t>Ammeline</t>
  </si>
  <si>
    <t>Escherichia coli</t>
  </si>
  <si>
    <t>Clostridium perfringens</t>
  </si>
  <si>
    <t>Flufenacet ESA</t>
  </si>
  <si>
    <t>DDT, p,p'</t>
  </si>
  <si>
    <t>DDT, o,p'</t>
  </si>
  <si>
    <t>Alachlor ESA</t>
  </si>
  <si>
    <t>Provtagningskategori</t>
  </si>
  <si>
    <t>Uppföljande prov</t>
  </si>
  <si>
    <t>Prov av de normala/utvidgade undersökningarna</t>
  </si>
  <si>
    <t>Vilken period gäller din rapportering?</t>
  </si>
  <si>
    <t>Jan-Okt</t>
  </si>
  <si>
    <t>Nov-Dec</t>
  </si>
  <si>
    <t>Hela året</t>
  </si>
  <si>
    <t>Intestinala enterokocker</t>
  </si>
  <si>
    <t>1,2-dikloretan</t>
  </si>
  <si>
    <t>Akrylamid</t>
  </si>
  <si>
    <t>Antimon</t>
  </si>
  <si>
    <t>Arsenik</t>
  </si>
  <si>
    <t>Bekämpningsmedel – totalhalt</t>
  </si>
  <si>
    <t>Bens(a)pyren</t>
  </si>
  <si>
    <t>Bensen</t>
  </si>
  <si>
    <t>Bisfenol A</t>
  </si>
  <si>
    <t>Bly</t>
  </si>
  <si>
    <t>Bor</t>
  </si>
  <si>
    <t>Bromat</t>
  </si>
  <si>
    <t>Cyanid</t>
  </si>
  <si>
    <t>Epiklorhydrin</t>
  </si>
  <si>
    <t>Fluorid</t>
  </si>
  <si>
    <t>Kadmium</t>
  </si>
  <si>
    <t>Klorat</t>
  </si>
  <si>
    <t>Klorit</t>
  </si>
  <si>
    <t>Koppar</t>
  </si>
  <si>
    <t>Krom</t>
  </si>
  <si>
    <t>Kvicksilver</t>
  </si>
  <si>
    <t>Mikrocystin-LR</t>
  </si>
  <si>
    <t>Nickel</t>
  </si>
  <si>
    <t>Nitrat</t>
  </si>
  <si>
    <t>Nitrit</t>
  </si>
  <si>
    <t>PFAS 4</t>
  </si>
  <si>
    <t>Selen</t>
  </si>
  <si>
    <t>Tetrakloreten och trikloreten</t>
  </si>
  <si>
    <t>Trihalometaner (THM) – totalt</t>
  </si>
  <si>
    <t>Uran</t>
  </si>
  <si>
    <t>Vinylklorid</t>
  </si>
  <si>
    <t>1,2,3,4-tetraklorofen</t>
  </si>
  <si>
    <t>1,2-dibrometan</t>
  </si>
  <si>
    <t>1,3-diklorpropen</t>
  </si>
  <si>
    <t>2-(2,6-diklorfenoxi)propionsyra (2,6-DCPP)</t>
  </si>
  <si>
    <t>2-(4-klorfenoxi)propionsyra (4-CPP)</t>
  </si>
  <si>
    <t>2,4,5-T</t>
  </si>
  <si>
    <t>2,4-DB</t>
  </si>
  <si>
    <t>2,4-diklorfenol</t>
  </si>
  <si>
    <t>2,4-diklorfenoxiättiksyra, 45326 D</t>
  </si>
  <si>
    <t>2,6-diklorbensamid</t>
  </si>
  <si>
    <t>2,6-diklorbensoesyra</t>
  </si>
  <si>
    <t>2-kloretylfosfonsyra</t>
  </si>
  <si>
    <t>2-metyl-4-amino-6-metoxi-s-triazin</t>
  </si>
  <si>
    <t>3-hydroxikarbofuran</t>
  </si>
  <si>
    <t>4-klorfenoxiättiksyra (CPA 4)</t>
  </si>
  <si>
    <t>Acefat</t>
  </si>
  <si>
    <t>Acetoklor</t>
  </si>
  <si>
    <t>Aklonifen</t>
  </si>
  <si>
    <t>Alaklor</t>
  </si>
  <si>
    <t>Aldikarbsulfoxid</t>
  </si>
  <si>
    <t>Aldoxikarb</t>
  </si>
  <si>
    <t>Alfa-endosulfan</t>
  </si>
  <si>
    <t>Alpha-HCH</t>
  </si>
  <si>
    <t>Aminometylfosfonsyra (AMPA)</t>
  </si>
  <si>
    <t>Aminotriazol</t>
  </si>
  <si>
    <t>arbofuran</t>
  </si>
  <si>
    <t>Atrazin</t>
  </si>
  <si>
    <t>Azinfos-etyl</t>
  </si>
  <si>
    <t>Azoxistrobin</t>
  </si>
  <si>
    <t>Bensosulfonazol</t>
  </si>
  <si>
    <t>Bensulfuron-metyl</t>
  </si>
  <si>
    <t>Bentazon</t>
  </si>
  <si>
    <t>Beta-endosulfan</t>
  </si>
  <si>
    <t>Beta-HCH</t>
  </si>
  <si>
    <t>Brommetan</t>
  </si>
  <si>
    <t>Bromoxynil-oktanoat</t>
  </si>
  <si>
    <t>Brompropylat</t>
  </si>
  <si>
    <t>Bromukonazol</t>
  </si>
  <si>
    <t>Bupirimat</t>
  </si>
  <si>
    <t>Cyanazin</t>
  </si>
  <si>
    <t>Cypermetrin</t>
  </si>
  <si>
    <t>Cyprokonazol</t>
  </si>
  <si>
    <t>Cyromazin</t>
  </si>
  <si>
    <t>Deisopropyldeetylatrazin</t>
  </si>
  <si>
    <t>Delta-HCH</t>
  </si>
  <si>
    <t>Deltametrin</t>
  </si>
  <si>
    <t>Demeton-O</t>
  </si>
  <si>
    <t>Demeton-O och Demeton-S (blandning)</t>
  </si>
  <si>
    <t>Demeton-S-metyl</t>
  </si>
  <si>
    <t>Demeton-S-metylsulfon</t>
  </si>
  <si>
    <t>Desamino-diketo-metribuzin</t>
  </si>
  <si>
    <t>Desetylatrazin</t>
  </si>
  <si>
    <t>Desetylterbutylazin</t>
  </si>
  <si>
    <t>Desisopropylatrazin</t>
  </si>
  <si>
    <t>Desmedifam</t>
  </si>
  <si>
    <t>Dietyltoluamid (DEET)</t>
  </si>
  <si>
    <t>Difenokonazol</t>
  </si>
  <si>
    <t>Difenylamin</t>
  </si>
  <si>
    <t>Diflufenikan</t>
  </si>
  <si>
    <t>Diketo-metribuzin</t>
  </si>
  <si>
    <t>Diklobenil</t>
  </si>
  <si>
    <t>Diklorprop (2,4-DP)</t>
  </si>
  <si>
    <t>Diklorprop-P</t>
  </si>
  <si>
    <t>Dimetachlor CGA 369873</t>
  </si>
  <si>
    <t>Dimetaklor</t>
  </si>
  <si>
    <t>Dimetenamid ESA</t>
  </si>
  <si>
    <t>Dimetenamid OA</t>
  </si>
  <si>
    <t>Dimetoat</t>
  </si>
  <si>
    <t>Dinitro-o-kresol (DNOC)</t>
  </si>
  <si>
    <t>Econazolnitrat</t>
  </si>
  <si>
    <t>Epoxikonazol</t>
  </si>
  <si>
    <t>Epsilon-HCH</t>
  </si>
  <si>
    <t>Etanimidamid</t>
  </si>
  <si>
    <t>Etiofenkarb</t>
  </si>
  <si>
    <t>Etirimol</t>
  </si>
  <si>
    <t>Etofumesat</t>
  </si>
  <si>
    <t>Etylentiourea (ETU)</t>
  </si>
  <si>
    <t>Fenamidon</t>
  </si>
  <si>
    <t>Fenbukonazol</t>
  </si>
  <si>
    <t>Fenbutatinoxid</t>
  </si>
  <si>
    <t>Fenitrotion</t>
  </si>
  <si>
    <t>Fenpyroximat</t>
  </si>
  <si>
    <t>Fention</t>
  </si>
  <si>
    <t>Fluazifop-P-butyl</t>
  </si>
  <si>
    <t>Flucytrinat</t>
  </si>
  <si>
    <t>Flukinkonazol</t>
  </si>
  <si>
    <t>Flukonazol</t>
  </si>
  <si>
    <t>Fluroxipyr-meptyl</t>
  </si>
  <si>
    <t>Flurtamon</t>
  </si>
  <si>
    <t>Flusilazol</t>
  </si>
  <si>
    <t>Furilazol</t>
  </si>
  <si>
    <t>Gamma-HCH (Lindane)</t>
  </si>
  <si>
    <t>Glyfosat</t>
  </si>
  <si>
    <t>H-1,2,4-triazol</t>
  </si>
  <si>
    <t>Heptaklor</t>
  </si>
  <si>
    <t>Heptaklor och heptaklorepoxid</t>
  </si>
  <si>
    <t>Heptaklorepoxid</t>
  </si>
  <si>
    <t>Hexaklorbensen</t>
  </si>
  <si>
    <t>Hexaklorcyklohexan</t>
  </si>
  <si>
    <t>Hexazinon</t>
  </si>
  <si>
    <t>Hydroxiatrazin</t>
  </si>
  <si>
    <t>Hydroxyterbutylazin</t>
  </si>
  <si>
    <t>Imidakloprid</t>
  </si>
  <si>
    <t>Ipkonazol</t>
  </si>
  <si>
    <t>Iprodion</t>
  </si>
  <si>
    <t>Isobensan</t>
  </si>
  <si>
    <t>Isoxaflutol</t>
  </si>
  <si>
    <t>Itrakonazol</t>
  </si>
  <si>
    <t>Jodofenfos</t>
  </si>
  <si>
    <t>Jodosulfuron-metyl</t>
  </si>
  <si>
    <t>Kaptan</t>
  </si>
  <si>
    <t>Karbendazim</t>
  </si>
  <si>
    <t>Karbetamid</t>
  </si>
  <si>
    <t>Karbofenotion</t>
  </si>
  <si>
    <t>Ketokonazol</t>
  </si>
  <si>
    <t>Klodan</t>
  </si>
  <si>
    <t>Klordekon (Kepone)</t>
  </si>
  <si>
    <t>Klorfenvinfos</t>
  </si>
  <si>
    <t>Kloridazon</t>
  </si>
  <si>
    <t>Klormequatklorid</t>
  </si>
  <si>
    <t>Klorotalonil</t>
  </si>
  <si>
    <t>Klorothalonil ESA (VIS-01)</t>
  </si>
  <si>
    <t>Kloroxuron</t>
  </si>
  <si>
    <t>Klorpyrifos</t>
  </si>
  <si>
    <t>Klorpyrifos-metyl</t>
  </si>
  <si>
    <t>Klorsulfuron</t>
  </si>
  <si>
    <t>Klortiamid</t>
  </si>
  <si>
    <t>Klortoluron</t>
  </si>
  <si>
    <t>Klotrimazol</t>
  </si>
  <si>
    <t>Kresoxim-metyl</t>
  </si>
  <si>
    <t>Mecoprop-P (MCPP-P)</t>
  </si>
  <si>
    <t>Mefentriflukonazol</t>
  </si>
  <si>
    <t>Metalaxyl-M</t>
  </si>
  <si>
    <t>Metaldehyd</t>
  </si>
  <si>
    <t>Metamidofos</t>
  </si>
  <si>
    <t>Metazaklor</t>
  </si>
  <si>
    <t>Metidation</t>
  </si>
  <si>
    <t>Metiokarb</t>
  </si>
  <si>
    <t>Metkonazol</t>
  </si>
  <si>
    <t>Metolaklor</t>
  </si>
  <si>
    <t>Metomyl</t>
  </si>
  <si>
    <t>Metoxiklor</t>
  </si>
  <si>
    <t>Metsulfuronmetyl</t>
  </si>
  <si>
    <t>Mikonazol</t>
  </si>
  <si>
    <t>Mikonazolnitrat</t>
  </si>
  <si>
    <t>Molinat</t>
  </si>
  <si>
    <t>N-(2,6-dimetylfenyl)acetamid</t>
  </si>
  <si>
    <t>N,N-dimetylsulfamid</t>
  </si>
  <si>
    <t>Nitrofen</t>
  </si>
  <si>
    <t>Nitrofenol</t>
  </si>
  <si>
    <t>Nonylfenol</t>
  </si>
  <si>
    <t>Nonylfenoletoxylat</t>
  </si>
  <si>
    <t>o,p'-DDE</t>
  </si>
  <si>
    <t>Ometoat</t>
  </si>
  <si>
    <t>Oxydemeton-metyl</t>
  </si>
  <si>
    <t>p,p'-DDD</t>
  </si>
  <si>
    <t>p,p'-DDE</t>
  </si>
  <si>
    <t>Paration-metyl</t>
  </si>
  <si>
    <t>Parkonazolhydroklorid</t>
  </si>
  <si>
    <t>Pendimetalin</t>
  </si>
  <si>
    <t>Penkonazol</t>
  </si>
  <si>
    <t>Pentaklorbensen</t>
  </si>
  <si>
    <t>Permetrin-cis+trans</t>
  </si>
  <si>
    <t>Petoxamid</t>
  </si>
  <si>
    <t>Phoslone</t>
  </si>
  <si>
    <t>Pirimifos-etyl</t>
  </si>
  <si>
    <t>Posakonazol</t>
  </si>
  <si>
    <t>Primisulfuron-metyl</t>
  </si>
  <si>
    <t>Procymidon</t>
  </si>
  <si>
    <t>Prokloraz</t>
  </si>
  <si>
    <t>Propazin</t>
  </si>
  <si>
    <t>Propikonazol</t>
  </si>
  <si>
    <t>Propyzamid</t>
  </si>
  <si>
    <t>Protiokonazol</t>
  </si>
  <si>
    <t>Pyridat</t>
  </si>
  <si>
    <t>Pyrimetanil</t>
  </si>
  <si>
    <t>Quinoxifen</t>
  </si>
  <si>
    <t>Quizalofop-P-etyl</t>
  </si>
  <si>
    <t>Sebutylazin</t>
  </si>
  <si>
    <t>Tebufenozid</t>
  </si>
  <si>
    <t>Tebukonazol</t>
  </si>
  <si>
    <t>Terbutylazin</t>
  </si>
  <si>
    <t>Tetrakonazol</t>
  </si>
  <si>
    <t>Tiabendazol</t>
  </si>
  <si>
    <t>Tiakloprid</t>
  </si>
  <si>
    <t>Tiametoxam</t>
  </si>
  <si>
    <t>Tiobenkarb</t>
  </si>
  <si>
    <t>Tiokarbazil</t>
  </si>
  <si>
    <t>Toxafen</t>
  </si>
  <si>
    <t>trans-nonaklor</t>
  </si>
  <si>
    <t>Tri-allate</t>
  </si>
  <si>
    <t>Triazoxid</t>
  </si>
  <si>
    <t>Trietazin</t>
  </si>
  <si>
    <t>Triflumizol</t>
  </si>
  <si>
    <t>Triklorättiksyra</t>
  </si>
  <si>
    <t>Tritikonazol</t>
  </si>
  <si>
    <t>Vinklozolin</t>
  </si>
  <si>
    <t>Aluminium</t>
  </si>
  <si>
    <t>Järn</t>
  </si>
  <si>
    <t>Klorid</t>
  </si>
  <si>
    <t>Koliforma bakterier</t>
  </si>
  <si>
    <t>Mangan</t>
  </si>
  <si>
    <t>Natrium</t>
  </si>
  <si>
    <t>Oxiderbarhet (permanganat_x0002_index)</t>
  </si>
  <si>
    <t>Sulfat</t>
  </si>
  <si>
    <t>Totalt organiskt kol (TOC)</t>
  </si>
  <si>
    <t xml:space="preserve">Turbiditet                    </t>
  </si>
  <si>
    <t>Aktinomyceter</t>
  </si>
  <si>
    <t>Färg</t>
  </si>
  <si>
    <t>Indikativ dos</t>
  </si>
  <si>
    <t>Kalcium</t>
  </si>
  <si>
    <t>Konduktivitet</t>
  </si>
  <si>
    <t>Lukt</t>
  </si>
  <si>
    <t>Långsamväxande bakterier</t>
  </si>
  <si>
    <t>Magnesium</t>
  </si>
  <si>
    <t>Mikrosvamp</t>
  </si>
  <si>
    <t>Odlingsbara mikro_x0002_organismer vid 22 °C</t>
  </si>
  <si>
    <t>Radon</t>
  </si>
  <si>
    <t>Smak</t>
  </si>
  <si>
    <t>Total alfaaktivitet</t>
  </si>
  <si>
    <t>Total betaaktivitet</t>
  </si>
  <si>
    <t>Tritium</t>
  </si>
  <si>
    <t>ng/L</t>
  </si>
  <si>
    <t>mg/L O2</t>
  </si>
  <si>
    <t>pH-enheter</t>
  </si>
  <si>
    <t>FNU/FTU/NTU</t>
  </si>
  <si>
    <t>Kolonibildande enheter/l</t>
  </si>
  <si>
    <t>mg/l Pt</t>
  </si>
  <si>
    <t>mSv</t>
  </si>
  <si>
    <t>µS/cm vid 20 °C</t>
  </si>
  <si>
    <t>cfu/ml</t>
  </si>
  <si>
    <t>Bq/l</t>
  </si>
  <si>
    <t>antal/ 100 ml</t>
  </si>
  <si>
    <t>mg/l</t>
  </si>
  <si>
    <t>PFAS 21</t>
  </si>
  <si>
    <t>Polycykliska aromatiska kolväten (PAH)</t>
  </si>
  <si>
    <t>Halogenerade ättiksyror (HAA)</t>
  </si>
  <si>
    <t>Mikrobiologiska-------------------------------------------</t>
  </si>
  <si>
    <t>Kemiska-----------------------------------------------------</t>
  </si>
  <si>
    <t>En lista över bekämpningsmedel-----------------------</t>
  </si>
  <si>
    <t>Indikatorparametrar------------------------------------</t>
  </si>
  <si>
    <t>Information om åtgärder</t>
  </si>
  <si>
    <t>Information om andra åtgärder</t>
  </si>
  <si>
    <t>Ingen åtgärd krävs</t>
  </si>
  <si>
    <t>Säkerhetsåtgärd för att förhindra otillåtet tillträde</t>
  </si>
  <si>
    <t>Förbud att använda dricksvattnet</t>
  </si>
  <si>
    <t>Restriktioner till känsliga konsumentgrupper</t>
  </si>
  <si>
    <t>Åtgärder vid vattentäkten för att begränsa eller mildra effekten</t>
  </si>
  <si>
    <t>Översvämning</t>
  </si>
  <si>
    <t>Inom tillrinningsområdet</t>
  </si>
  <si>
    <t>Beredning i vattenverket</t>
  </si>
  <si>
    <t>Servisledningar</t>
  </si>
  <si>
    <t>Vilka rader som saknar information om incidente</t>
  </si>
  <si>
    <t>Vilka rader saknar information om åtgärder</t>
  </si>
  <si>
    <t>Vilka rader saknar information om andra åtgärder</t>
  </si>
  <si>
    <t>Kopplin mellan incidenter och överskridande</t>
  </si>
  <si>
    <t>Koppling mellan öveskridande och incidenter ska rapporteras</t>
  </si>
  <si>
    <t>Volym som anläggningen producerat/distribuerat bör anges</t>
  </si>
  <si>
    <t>Rapporteringskod ska anges</t>
  </si>
  <si>
    <t>Information om överskridande är ofullständiga</t>
  </si>
  <si>
    <t>Information om orsak för incidenter när orsak är övrig</t>
  </si>
  <si>
    <t>Information om åtgärder när åtgärder är annan åtgärd</t>
  </si>
  <si>
    <t>Information om åtgärder när någon åtgärd väljas</t>
  </si>
  <si>
    <t>Vilka radnummer saknas information om överskridande är ofullständiga</t>
  </si>
  <si>
    <t>Vilka rader saknas information om orsak för incidenter när orsak är övrig</t>
  </si>
  <si>
    <t>Vilka rader saknas information om åtgärder när åtgärder är annan åtgärd</t>
  </si>
  <si>
    <t>Vilka rader saknas information om åtgärder när någon åtgärd väljas</t>
  </si>
  <si>
    <t>Vilka rader saknas kopplin mellan incidenter och överskridande</t>
  </si>
  <si>
    <t>Rapporteringskod (Kontakta oss om uppgiften saknas: dropp@slv.se)</t>
  </si>
  <si>
    <t>Välja en parameter från listan</t>
  </si>
  <si>
    <t>Vilka celler/vilka kolumner</t>
  </si>
  <si>
    <t>Totalt antal försörjda personer bör anges</t>
  </si>
  <si>
    <t>Om avhjälpnade åtgärder vidtagits, ska information om åtgärderna rapporteras</t>
  </si>
  <si>
    <t>Datum när analysen visade överskridande av den parametern (datum som ÅÅÅÅ-MM-DD)</t>
  </si>
  <si>
    <t>Datum när analysresultatet för parametern var under gränsvärdet (datum som ÅÅÅÅ-MM-DD)</t>
  </si>
  <si>
    <t>Åtgärder för att byta vattentäkt eller vattenverk</t>
  </si>
  <si>
    <t>Åtgärd vid fastighetsinstallation/ servisledning</t>
  </si>
  <si>
    <t>Spolning och/eller desinfektion av fastighetsinstallation /servisledningen</t>
  </si>
  <si>
    <t>Meddelande till konsumenter, t.ex. kokningsrekommendation, eller spolningsrekommendation</t>
  </si>
  <si>
    <t>Tillfällig nödvattenförsörjning, t.ex. förpackat dricksvatten eller dricksvatten i tankar</t>
  </si>
  <si>
    <t>Åtgärder vid ledningsnätet</t>
  </si>
  <si>
    <t>Spolning och/eller desinfektion av kontaminerade ledningsnätsdelar</t>
  </si>
  <si>
    <t>Åtgärder vid beredning t.ex. införa, förändra eller förbättra beredningen</t>
  </si>
  <si>
    <t xml:space="preserve">Utredning och utvärdering av befintliga rutiner </t>
  </si>
  <si>
    <t>Utredning och utvärdering av dricksvattenförsörjningssystem t.ex. anslutning</t>
  </si>
  <si>
    <t>Frågan om rapporterings år behöver besvaras</t>
  </si>
  <si>
    <t>Övrig information (Denna kolumn ska endast användas för att förklara vidtagna åtgärder när du anger "Annan åtgärd" i kolumn G.)</t>
  </si>
  <si>
    <t xml:space="preserve">Kommentarer. Denna kolumn ska endast användas för att förklara vidtagna åtgärder när du anger "Annan åtgärd" i kolumn J. </t>
  </si>
  <si>
    <t>Om du anger 'Annan åtgärd' behöver du förklara vilka åtgärder ni vidtagit under kolumn 'R'</t>
  </si>
  <si>
    <t>Om du anger 'Annan åtgärd' behöver du förklara vilka åtgärder ni vidtagit under kolumn 'J'</t>
  </si>
  <si>
    <t>När avslutades incidenten? (datum som ÅÅÅÅ-MM-DD)</t>
  </si>
  <si>
    <t>När började incidenten? (datum som ÅÅÅÅ-MM-DD)</t>
  </si>
  <si>
    <t>När startade de avhjälpande åtgärderna?   (datum som ÅÅÅÅ-MM-DD)</t>
  </si>
  <si>
    <t>När avslutades de avhjälpande åtgärderna? (atum som ÅÅÅÅ-MM-DD)</t>
  </si>
  <si>
    <t>Startdatum för avhjälpande åtgärder (datum som ÅÅÅÅ-MM-DD)</t>
  </si>
  <si>
    <t>När avslutades avhjälpande åtgärderna? (Datum som ÅÅÅÅ-MM-DD)</t>
  </si>
  <si>
    <t>Felnummer</t>
  </si>
  <si>
    <t>Felnummer 15</t>
  </si>
  <si>
    <t>Felnummer 16</t>
  </si>
  <si>
    <t>Felnummer 17</t>
  </si>
  <si>
    <t>Felnummer 18</t>
  </si>
  <si>
    <t>Felnummer 19</t>
  </si>
  <si>
    <t>Felnummer 20</t>
  </si>
  <si>
    <t>Felnummer 21</t>
  </si>
  <si>
    <t>Felnummer 22</t>
  </si>
  <si>
    <t>Felnummer 23</t>
  </si>
  <si>
    <t>Felnummer 24</t>
  </si>
  <si>
    <t>Felnummer 25</t>
  </si>
  <si>
    <t>Distribuerad volym m3/dygn för anläggningen/anläggningarna som har denna kod</t>
  </si>
  <si>
    <t>Ange LOQ för analysen som visade överskridandet. (Om uppgiften saknas eller analysen saknar LOQ, lämna cellen tom.)</t>
  </si>
  <si>
    <t>Parameter (välj från listan)
Överskridanden av indikatorparametrar ska inte rapporteras.</t>
  </si>
  <si>
    <t>Radnummer som saknar information</t>
  </si>
  <si>
    <t>Information om incidenter ska vara fullständiga</t>
  </si>
  <si>
    <t>Information om överskridande ska vara fullständiga</t>
  </si>
  <si>
    <t>Incident ID
(Genereras automatiskt. Ange rapporteringskod och årtal i fliken "Rapporteringskod")</t>
  </si>
  <si>
    <t>Överskridande ID
(Genereras automatiskt. Ange rapporteringskod och årtal i fliken "Rapporteringskod")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</si>
</sst>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.9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4"/>
      <color rgb="FF3C4043"/>
      <name val="Helvetica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Segoe UI"/>
      <family val="2"/>
    </font>
    <font>
      <b/>
      <i/>
      <sz val="11"/>
      <name val="Calibri"/>
      <family val="2"/>
      <scheme val="minor"/>
    </font>
    <font>
      <sz val="10"/>
      <color rgb="FF111111"/>
      <name val="Arial Unicode MS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3" fillId="0" borderId="2" xfId="0" applyFont="1" applyBorder="1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0" borderId="3" xfId="0" applyBorder="1"/>
    <xf numFmtId="0" fontId="0" fillId="0" borderId="3" xfId="0" applyBorder="1" applyAlignment="1">
      <alignment vertical="top" wrapText="1"/>
    </xf>
    <xf numFmtId="0" fontId="8" fillId="0" borderId="0" xfId="0" applyFont="1"/>
    <xf numFmtId="0" fontId="0" fillId="0" borderId="4" xfId="0" applyBorder="1"/>
    <xf numFmtId="0" fontId="0" fillId="0" borderId="7" xfId="0" applyBorder="1"/>
    <xf numFmtId="0" fontId="7" fillId="0" borderId="0" xfId="0" applyFont="1"/>
    <xf numFmtId="0" fontId="0" fillId="0" borderId="5" xfId="0" applyBorder="1"/>
    <xf numFmtId="0" fontId="0" fillId="0" borderId="6" xfId="0" applyBorder="1" applyAlignment="1">
      <alignment vertical="top" wrapText="1"/>
    </xf>
    <xf numFmtId="0" fontId="0" fillId="0" borderId="8" xfId="0" applyBorder="1"/>
    <xf numFmtId="0" fontId="9" fillId="0" borderId="1" xfId="0" applyFont="1" applyBorder="1"/>
    <xf numFmtId="0" fontId="10" fillId="0" borderId="0" xfId="0" applyFont="1"/>
    <xf numFmtId="0" fontId="11" fillId="0" borderId="2" xfId="0" applyFont="1" applyBorder="1"/>
    <xf numFmtId="0" fontId="11" fillId="0" borderId="3" xfId="0" applyFont="1" applyBorder="1"/>
    <xf numFmtId="0" fontId="0" fillId="0" borderId="9" xfId="0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14" fontId="0" fillId="0" borderId="1" xfId="0" applyNumberFormat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 vertical="top" wrapText="1"/>
    </xf>
    <xf numFmtId="1" fontId="0" fillId="0" borderId="1" xfId="0" applyNumberFormat="1" applyBorder="1" applyAlignment="1" applyProtection="1">
      <alignment horizontal="left" vertical="top" wrapText="1"/>
      <protection locked="0"/>
    </xf>
    <xf numFmtId="14" fontId="0" fillId="0" borderId="1" xfId="0" applyNumberFormat="1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6" fillId="3" borderId="1" xfId="1" applyFont="1" applyFill="1" applyBorder="1" applyAlignment="1" applyProtection="1">
      <alignment horizontal="left" vertical="top" wrapText="1"/>
    </xf>
  </cellXfs>
  <cellStyles count="2">
    <cellStyle name="Hyperlänk" xfId="1" builtinId="8"/>
    <cellStyle name="Normal" xfId="0" builtinId="0"/>
  </cellStyles>
  <dxfs count="2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2</xdr:col>
      <xdr:colOff>0</xdr:colOff>
      <xdr:row>13</xdr:row>
      <xdr:rowOff>57150</xdr:rowOff>
    </xdr:to>
    <xdr:sp macro="" textlink="">
      <xdr:nvSpPr>
        <xdr:cNvPr id="2" name="Rektangel 1" descr="En blue ruta med text som beskriver hur man fyller i mallen.">
          <a:extLst>
            <a:ext uri="{FF2B5EF4-FFF2-40B4-BE49-F238E27FC236}">
              <a16:creationId xmlns:a16="http://schemas.microsoft.com/office/drawing/2014/main" id="{B49AEBE0-3F1F-9BC3-1DC3-26F5C5C77B7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SpPr/>
      </xdr:nvSpPr>
      <xdr:spPr>
        <a:xfrm>
          <a:off x="0" y="1314450"/>
          <a:ext cx="4229100" cy="1981200"/>
        </a:xfrm>
        <a:prstGeom prst="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sv-SE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Det är viktigt att du fyller i dokumentet i denna ordning:</a:t>
          </a:r>
        </a:p>
        <a:p>
          <a:r>
            <a:rPr lang="sv-SE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1- Börja med att fylla i fliken “Rapporteringskod”. Rapporteringskod</a:t>
          </a:r>
          <a:r>
            <a:rPr lang="sv-SE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och rapporterings år är viktiga uppgifter.</a:t>
          </a:r>
          <a:endParaRPr lang="sv-SE" sz="11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2- Fyll sedan i fliken “Incidenter”.</a:t>
          </a:r>
        </a:p>
        <a:p>
          <a:r>
            <a:rPr lang="sv-SE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3- Slutligen, fyll i fliken “Överskridande”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Det är viktigt att börja med att ange rapporteringskoden och året för att Excel-mallen ska kunna skapa rätt ID för rapporterade incidenter och överskridanden. Därefter är det viktigt att fylla i incidenterna så att du kan koppla incidenter korrekt till de rapporterade överskridandena i nästa steg.</a:t>
          </a:r>
        </a:p>
        <a:p>
          <a:endParaRPr lang="sv-SE" sz="11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66675</xdr:colOff>
      <xdr:row>2</xdr:row>
      <xdr:rowOff>171450</xdr:rowOff>
    </xdr:from>
    <xdr:to>
      <xdr:col>3</xdr:col>
      <xdr:colOff>695325</xdr:colOff>
      <xdr:row>5</xdr:row>
      <xdr:rowOff>104775</xdr:rowOff>
    </xdr:to>
    <xdr:sp macro="" textlink="">
      <xdr:nvSpPr>
        <xdr:cNvPr id="3" name="Rektangel 2" descr="En blue ruta med text som beskriver hur man fyller i mallen.">
          <a:extLst>
            <a:ext uri="{FF2B5EF4-FFF2-40B4-BE49-F238E27FC236}">
              <a16:creationId xmlns:a16="http://schemas.microsoft.com/office/drawing/2014/main" id="{4D6267EC-4815-4EB8-98A0-AC6383EF520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SpPr/>
      </xdr:nvSpPr>
      <xdr:spPr>
        <a:xfrm>
          <a:off x="4295775" y="1314450"/>
          <a:ext cx="2000250" cy="504825"/>
        </a:xfrm>
        <a:prstGeom prst="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sv-SE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Säkerställ</a:t>
          </a:r>
          <a:r>
            <a:rPr lang="sv-SE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att rätt uppgift är under en rätt kolumn.</a:t>
          </a:r>
          <a:endParaRPr lang="sv-SE" sz="1100" b="0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D1:E8" totalsRowShown="0" headerRowDxfId="25" dataDxfId="24">
  <autoFilter ref="D1:E8" xr:uid="{00000000-0009-0000-0100-000001000000}">
    <filterColumn colId="0" hiddenButton="1"/>
    <filterColumn colId="1" hiddenButton="1"/>
  </autoFilter>
  <tableColumns count="2">
    <tableColumn id="1" xr3:uid="{00000000-0010-0000-0000-000001000000}" name="Kod" dataDxfId="23"/>
    <tableColumn id="2" xr3:uid="{00000000-0010-0000-0000-000002000000}" name="Orsak till att dricksvattnet överskred gränsvärdet" dataDxfId="22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2" displayName="Tabell2" ref="G1:I21" totalsRowShown="0" headerRowDxfId="21" dataDxfId="20">
  <autoFilter ref="G1:I21" xr:uid="{00000000-0009-0000-0100-000002000000}"/>
  <tableColumns count="3">
    <tableColumn id="1" xr3:uid="{00000000-0010-0000-0100-000001000000}" name=" Kod" dataDxfId="19"/>
    <tableColumn id="2" xr3:uid="{00000000-0010-0000-0100-000002000000}" name="Åtgärd vidtagen för att uppfylla kvalitetskravet/gränsvärdet" dataDxfId="18"/>
    <tableColumn id="3" xr3:uid="{D1BCFB86-9544-4DAE-B7DD-911DF4CBE808}" name="Provtagningskategori" dataDxfId="17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4-10-10T13:35:45.27" personId="{00000000-0000-0000-0000-000000000000}" id="{2DF178C6-5C29-4C7F-8B53-BA46C199BBFC}">
    <text>Bens(a)pyren</text>
  </threadedComment>
  <threadedComment ref="A20" dT="2024-10-10T13:50:51.18" personId="{00000000-0000-0000-0000-000000000000}" id="{A6E3255D-347E-4D8B-A040-C7A247D620DE}">
    <text>I föreskrifterna skriver vi bara Halogenerade ättiksyror (HAA)</text>
  </threadedComment>
  <threadedComment ref="B29" dT="2024-10-10T13:52:26.55" personId="{00000000-0000-0000-0000-000000000000}" id="{DF5F2F7C-A28C-4779-A2B5-7DF21B740DD5}">
    <text>Står bara mg/l i föreskrifterna</text>
  </threadedComment>
  <threadedComment ref="A33" dT="2024-10-10T13:53:44.74" personId="{00000000-0000-0000-0000-000000000000}" id="{C3737B04-8280-443C-A30F-FFEBB308DD8F}">
    <text>I föreskrifterna bara Polycykliska aromatiska kolväten (PAH)</text>
  </threadedComment>
  <threadedComment ref="B338" dT="2024-10-10T13:57:30.07" personId="{00000000-0000-0000-0000-000000000000}" id="{16A07463-C878-4239-B4A5-20DC073088D7}">
    <text>Bara mg/l i föreskrifterna</text>
  </threadedComment>
  <threadedComment ref="A339" dT="2024-10-10T13:58:00.61" personId="{00000000-0000-0000-0000-000000000000}" id="{CB1C6E80-05B0-4D5C-9937-52A400BE3993}">
    <text>I föreskrifterna: Clostridium perfringens, inbegripet sporer</text>
  </threadedComment>
  <threadedComment ref="B345" dT="2024-10-10T14:00:10.41" personId="{00000000-0000-0000-0000-000000000000}" id="{E1E9B250-A047-437F-8CDF-D1C4887B10D4}">
    <text>I föreskrifterna är enheten mg/l O2 (nedsänkt 2a på slutet)</text>
  </threadedComment>
  <threadedComment ref="A346" dT="2024-10-10T14:01:01.63" personId="{00000000-0000-0000-0000-000000000000}" id="{9A5C679D-290D-4362-9546-77893B311FDC}">
    <text xml:space="preserve">I föreskrifterna: pH (vätejonkoncentration) </text>
  </threadedComment>
  <threadedComment ref="B346" dT="2024-10-10T14:01:20.33" personId="{00000000-0000-0000-0000-000000000000}" id="{6E064F64-3E5C-4241-8DD6-7B5BCD3BD17A}">
    <text>I föreskrifterna: pH-enheter</text>
  </threadedComment>
  <threadedComment ref="B348" dT="2024-10-10T14:01:54.93" personId="{00000000-0000-0000-0000-000000000000}" id="{00C01484-C602-4DB7-8A51-DAD4A6168B45}">
    <text>I föreskrifterna saknas enhet</text>
  </threadedComment>
  <threadedComment ref="B349" dT="2024-10-10T14:02:16.90" personId="{00000000-0000-0000-0000-000000000000}" id="{63E229E5-0D47-46F5-B40B-3C78AA996A3D}">
    <text>I föreskrifterna: FNU/FTU/NTU</text>
  </threadedComment>
  <threadedComment ref="A350" dT="2024-10-10T14:02:39.35" personId="{00000000-0000-0000-0000-000000000000}" id="{DA64C6DA-58C9-4DDE-86EC-73AF419437E4}">
    <text>Ej med i föreskrifterna</text>
  </threadedComment>
  <threadedComment ref="A352" dT="2024-10-10T14:03:40.83" personId="{00000000-0000-0000-0000-000000000000}" id="{C12D9960-30B3-47C6-8AA1-BD6B6B0118E0}">
    <text>Färg finns med i DVD (gränsvärdet är godtagbart för konsument)</text>
  </threadedComment>
  <threadedComment ref="A355" dT="2024-10-10T14:04:38.52" personId="{00000000-0000-0000-0000-000000000000}" id="{091B6227-72B9-48C1-95C6-1B70D5907802}">
    <text>Finns med i DVD</text>
  </threadedComment>
  <threadedComment ref="A356" dT="2024-10-10T14:04:56.31" personId="{00000000-0000-0000-0000-000000000000}" id="{EBBBB12D-FC46-4525-9D63-66733C27CAC9}">
    <text>Finns med i DVD</text>
  </threadedComment>
  <threadedComment ref="B360" dT="2024-10-10T14:06:07.24" personId="{00000000-0000-0000-0000-000000000000}" id="{C2A1F3E8-1E7A-476B-9989-B1F0E8A3E875}">
    <text>Enhet saknas i föreskrifterna</text>
  </threadedComment>
  <threadedComment ref="A362" dT="2024-10-10T14:07:02.80" personId="{00000000-0000-0000-0000-000000000000}" id="{683B84F2-738E-498D-8BBA-A4637B737D64}">
    <text>Finns i DVD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E2"/>
  <sheetViews>
    <sheetView tabSelected="1" zoomScaleNormal="100" workbookViewId="0">
      <selection activeCell="B2" sqref="B2"/>
    </sheetView>
  </sheetViews>
  <sheetFormatPr defaultRowHeight="15"/>
  <cols>
    <col min="1" max="1" width="32.42578125" style="26" customWidth="1"/>
    <col min="2" max="2" width="31" style="26" customWidth="1"/>
    <col min="3" max="3" width="20.5703125" style="26" customWidth="1"/>
    <col min="4" max="4" width="16" style="26" customWidth="1"/>
    <col min="5" max="5" width="9.28515625" style="26" bestFit="1" customWidth="1"/>
    <col min="6" max="16384" width="9.140625" style="26"/>
  </cols>
  <sheetData>
    <row r="1" spans="1:5" ht="75">
      <c r="A1" s="22" t="s">
        <v>479</v>
      </c>
      <c r="B1" s="22" t="s">
        <v>519</v>
      </c>
      <c r="C1" s="34" t="s">
        <v>62</v>
      </c>
      <c r="D1" s="22" t="s">
        <v>69</v>
      </c>
      <c r="E1" s="22" t="s">
        <v>176</v>
      </c>
    </row>
    <row r="2" spans="1:5">
      <c r="A2" s="25"/>
      <c r="B2" s="29"/>
      <c r="C2" s="29"/>
      <c r="D2" s="25"/>
      <c r="E2" s="24" t="s">
        <v>179</v>
      </c>
    </row>
  </sheetData>
  <sheetProtection algorithmName="SHA-512" hashValue="ts4Jjwe3aZc0vgJM/Ux9B4UWYi3MrBYtopFbc9a92/GH8OufIWn6XDYUeV7A05U6nRNbLJT9r3ioUHqcIOvx2Q==" saltValue="KdMwFviiK1/C1WKt39W+Mg==" spinCount="100000" sheet="1" objects="1" scenarios="1"/>
  <dataValidations count="4">
    <dataValidation type="whole" operator="greaterThanOrEqual" allowBlank="1" showInputMessage="1" showErrorMessage="1" errorTitle="En snabb granskning" error="Felnummer 21: Siffran ska vara mer än 10 personer, heltal, utan mellanrum och utan tecken såsom &quot;&lt;&quot; eller &quot;&gt;&quot;." sqref="C2" xr:uid="{00000000-0002-0000-0000-000000000000}">
      <formula1>10</formula1>
    </dataValidation>
    <dataValidation allowBlank="1" showInputMessage="1" showErrorMessage="1" errorTitle="En snabb granskning" error="Välja ett av de angivna alternativen." sqref="A2" xr:uid="{00000000-0002-0000-0000-000001000000}"/>
    <dataValidation type="whole" operator="greaterThanOrEqual" allowBlank="1" showInputMessage="1" showErrorMessage="1" errorTitle="En snabb granskning" error="Felnummer 11: Totalt antal försörjda personer ska vara en heltal, utan mellanrum, utan tecken och mer än 50 personer." sqref="C2" xr:uid="{52825A1C-3B1C-47A3-8B97-E007E1A11969}">
      <formula1>50</formula1>
    </dataValidation>
    <dataValidation type="whole" operator="greaterThanOrEqual" allowBlank="1" showInputMessage="1" showErrorMessage="1" errorTitle="En snabb granskning" error="Felnummer 6: Ditribuerad volym ska inte vara mindre än 10 m3/dygn. Om volymen är mindre än 10 m3/dygn, ska din anläggning inte omfattas av rapporteringen. Siffran ska vara heltal, utan mellanrum och utan tecken såsom &quot;&gt;&quot; &quot;&lt;&quot;" sqref="B2" xr:uid="{603D138A-0714-40E7-AA4F-5A922FDFEDBC}">
      <formula1>10</formula1>
    </dataValidation>
  </dataValidations>
  <hyperlinks>
    <hyperlink ref="C1" location="'En snabb granskning'!A3" tooltip="Ange totalt antal försörjda personer i området" display="Totalt antal försörjda personer" xr:uid="{E29D6D67-F9E6-4C89-8407-EF83D9FEF292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585D341-C858-483C-B821-D319ADF987D7}">
          <x14:formula1>
            <xm:f>Koder!$F$2:$F$3</xm:f>
          </x14:formula1>
          <xm:sqref>D2</xm:sqref>
        </x14:dataValidation>
        <x14:dataValidation type="list" allowBlank="1" showInputMessage="1" showErrorMessage="1" errorTitle="Felnummer 1" error="Felnummer 1: Denna uppgift ska vara &quot;Hela året&quot; för rapporteirng 2023 och 2024." xr:uid="{05CD84DF-B021-4D1E-BAB7-E0553347B6AA}">
          <x14:formula1>
            <xm:f>Koder!$L$2:$L$4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BS112"/>
  <sheetViews>
    <sheetView zoomScale="80" zoomScaleNormal="80" workbookViewId="0">
      <pane ySplit="1" topLeftCell="A2" activePane="bottomLeft" state="frozen"/>
      <selection pane="bottomLeft" activeCell="B2" sqref="B2"/>
    </sheetView>
  </sheetViews>
  <sheetFormatPr defaultColWidth="9.140625" defaultRowHeight="15"/>
  <cols>
    <col min="1" max="1" width="32.85546875" style="26" customWidth="1"/>
    <col min="2" max="2" width="15" style="30" customWidth="1"/>
    <col min="3" max="3" width="14.85546875" style="30" customWidth="1"/>
    <col min="4" max="4" width="22.85546875" style="24" customWidth="1"/>
    <col min="5" max="5" width="11.85546875" style="31" customWidth="1"/>
    <col min="6" max="6" width="25.5703125" style="24" customWidth="1"/>
    <col min="7" max="7" width="37.42578125" style="24" customWidth="1"/>
    <col min="8" max="8" width="15.28515625" style="30" customWidth="1"/>
    <col min="9" max="9" width="15" style="30" customWidth="1"/>
    <col min="10" max="10" width="18" style="24" bestFit="1" customWidth="1"/>
    <col min="11" max="63" width="9.140625" style="26"/>
    <col min="64" max="64" width="9.140625" style="26" customWidth="1"/>
    <col min="65" max="71" width="9.140625" style="26" hidden="1" customWidth="1"/>
    <col min="72" max="72" width="9.140625" style="26" customWidth="1"/>
    <col min="73" max="16384" width="9.140625" style="26"/>
  </cols>
  <sheetData>
    <row r="1" spans="1:71" ht="135">
      <c r="A1" s="22" t="s">
        <v>525</v>
      </c>
      <c r="B1" s="23" t="s">
        <v>502</v>
      </c>
      <c r="C1" s="23" t="s">
        <v>501</v>
      </c>
      <c r="D1" s="22" t="s">
        <v>2</v>
      </c>
      <c r="E1" s="22" t="s">
        <v>6</v>
      </c>
      <c r="F1" s="22" t="s">
        <v>3</v>
      </c>
      <c r="G1" s="22" t="s">
        <v>4</v>
      </c>
      <c r="H1" s="23" t="s">
        <v>503</v>
      </c>
      <c r="I1" s="23" t="s">
        <v>504</v>
      </c>
      <c r="J1" s="23" t="s">
        <v>497</v>
      </c>
      <c r="BM1" s="26" t="s">
        <v>463</v>
      </c>
      <c r="BN1" s="26" t="s">
        <v>464</v>
      </c>
      <c r="BO1" s="26" t="s">
        <v>465</v>
      </c>
      <c r="BQ1" s="26" t="s">
        <v>48</v>
      </c>
      <c r="BR1" s="26" t="s">
        <v>452</v>
      </c>
      <c r="BS1" s="26" t="s">
        <v>453</v>
      </c>
    </row>
    <row r="2" spans="1:71">
      <c r="A2" s="24" t="str">
        <f>IF(B2="","",IF(AND(B2&gt;1,Rapporteringskod!E2="Hela året"),"INC"&amp;"1-"&amp;Rapporteringskod!A$2&amp;"-"&amp;Rapporteringskod!D$2&amp;"-"&amp;ROW(B1),IF(AND(B2&gt;1,Rapporteringskod!E2="Jan-Okt"),"INC"&amp;"1-"&amp;Rapporteringskod!A$2&amp;"-"&amp;Rapporteringskod!D$2&amp;"-"&amp;ROW(B1),"INC"&amp;"2-"&amp;Rapporteringskod!A$2&amp;"-"&amp;Rapporteringskod!D$2&amp;"-"&amp;ROW(B1))))</f>
        <v/>
      </c>
      <c r="B2" s="27"/>
      <c r="C2" s="27"/>
      <c r="D2" s="25"/>
      <c r="E2" s="29"/>
      <c r="F2" s="25"/>
      <c r="G2" s="25"/>
      <c r="H2" s="27"/>
      <c r="I2" s="27"/>
      <c r="J2" s="25"/>
      <c r="BM2" s="26" t="str">
        <f>IF(BQ2="Fel",ROW(BQ2),"")</f>
        <v/>
      </c>
      <c r="BN2" s="26" t="str">
        <f t="shared" ref="BN2:BO2" si="0">IF(BR2="Fel",ROW(BR2),"")</f>
        <v/>
      </c>
      <c r="BO2" s="26" t="str">
        <f t="shared" si="0"/>
        <v/>
      </c>
      <c r="BQ2" s="26" t="str">
        <f>IF(B2&lt;&gt;"",IF(AND(C2&lt;&gt;"",D2&lt;&gt;"",E2&lt;&gt;"",F2&lt;&gt;"",G2&lt;&gt;""),"OK","Fel"),"-1")</f>
        <v>-1</v>
      </c>
      <c r="BR2" s="32" t="str">
        <f>IF(G2="","-1",IF(G2&lt;&gt;"Ingen åtgärd krävs",IF(AND(H2&lt;&gt;"",I2&lt;&gt;""),"OK","Fel"),"OK"))</f>
        <v>-1</v>
      </c>
      <c r="BS2" s="26" t="str">
        <f>IF(G2="","-1",IF(G2="Annan åtgärd",IF(AND(H2&lt;&gt;"",I2&lt;&gt;""),"OK","Fel"),"OK"))</f>
        <v>-1</v>
      </c>
    </row>
    <row r="3" spans="1:71">
      <c r="A3" s="24" t="str">
        <f>IF(B3="","",IF(AND(B3&gt;1,Rapporteringskod!E3="Hela året"),"INC"&amp;"1-"&amp;Rapporteringskod!A$2&amp;"-"&amp;Rapporteringskod!D$2&amp;"-"&amp;ROW(B2),IF(AND(B3&gt;1,Rapporteringskod!E3="Jan-Okt"),"INC"&amp;"1-"&amp;Rapporteringskod!A$2&amp;"-"&amp;Rapporteringskod!D$2&amp;"-"&amp;ROW(B2),"INC"&amp;"2-"&amp;Rapporteringskod!A$2&amp;"-"&amp;Rapporteringskod!D$2&amp;"-"&amp;ROW(B2))))</f>
        <v/>
      </c>
      <c r="B3" s="27"/>
      <c r="C3" s="27"/>
      <c r="D3" s="25"/>
      <c r="E3" s="29"/>
      <c r="F3" s="25"/>
      <c r="G3" s="25"/>
      <c r="H3" s="27"/>
      <c r="I3" s="27"/>
      <c r="J3" s="25"/>
      <c r="BM3" s="26" t="str">
        <f t="shared" ref="BM3:BM66" si="1">IF(BQ3="Fel",ROW(BQ3),"")</f>
        <v/>
      </c>
      <c r="BN3" s="26" t="str">
        <f t="shared" ref="BN3:BN66" si="2">IF(BR3="Fel",ROW(BR3),"")</f>
        <v/>
      </c>
      <c r="BO3" s="26" t="str">
        <f t="shared" ref="BO3:BO66" si="3">IF(BS3="Fel",ROW(BS3),"")</f>
        <v/>
      </c>
      <c r="BQ3" s="26" t="str">
        <f>IF(B3&lt;&gt;"",IF(AND(C3&lt;&gt;"",D3&lt;&gt;"",E3&lt;&gt;"",F3&lt;&gt;"",G3&lt;&gt;""),"OK","Fel"),"-1")</f>
        <v>-1</v>
      </c>
      <c r="BR3" s="32" t="str">
        <f t="shared" ref="BR3:BR66" si="4">IF(G3="","-1",IF(G3&lt;&gt;"Ingen åtgärd krävs",IF(AND(H3&lt;&gt;"",I3&lt;&gt;""),"OK","Fel"),"OK"))</f>
        <v>-1</v>
      </c>
      <c r="BS3" s="26" t="str">
        <f t="shared" ref="BS3:BS66" si="5">IF(G3="","-1",IF(G3="Annan åtgärd",IF(AND(H3&lt;&gt;"",I3&lt;&gt;""),"OK","Fel"),"OK"))</f>
        <v>-1</v>
      </c>
    </row>
    <row r="4" spans="1:71">
      <c r="A4" s="24" t="str">
        <f>IF(B4="","",IF(AND(B4&gt;1,Rapporteringskod!E4="Hela året"),"INC"&amp;"1-"&amp;Rapporteringskod!A$2&amp;"-"&amp;Rapporteringskod!D$2&amp;"-"&amp;ROW(B3),IF(AND(B4&gt;1,Rapporteringskod!E4="Jan-Okt"),"INC"&amp;"1-"&amp;Rapporteringskod!A$2&amp;"-"&amp;Rapporteringskod!D$2&amp;"-"&amp;ROW(B3),"INC"&amp;"2-"&amp;Rapporteringskod!A$2&amp;"-"&amp;Rapporteringskod!D$2&amp;"-"&amp;ROW(B3))))</f>
        <v/>
      </c>
      <c r="B4" s="27"/>
      <c r="C4" s="27"/>
      <c r="D4" s="25"/>
      <c r="E4" s="29"/>
      <c r="F4" s="25"/>
      <c r="G4" s="25"/>
      <c r="H4" s="27"/>
      <c r="I4" s="27"/>
      <c r="J4" s="25"/>
      <c r="BM4" s="26" t="str">
        <f t="shared" si="1"/>
        <v/>
      </c>
      <c r="BN4" s="26" t="str">
        <f t="shared" si="2"/>
        <v/>
      </c>
      <c r="BO4" s="26" t="str">
        <f t="shared" si="3"/>
        <v/>
      </c>
      <c r="BQ4" s="26" t="str">
        <f>IF(B4&lt;&gt;"",IF(AND(C4&lt;&gt;"",D4&lt;&gt;"",E4&lt;&gt;"",F4&lt;&gt;"",G4&lt;&gt;""),"OK","Fel"),"-1")</f>
        <v>-1</v>
      </c>
      <c r="BR4" s="32" t="str">
        <f t="shared" si="4"/>
        <v>-1</v>
      </c>
      <c r="BS4" s="26" t="str">
        <f t="shared" si="5"/>
        <v>-1</v>
      </c>
    </row>
    <row r="5" spans="1:71">
      <c r="A5" s="24" t="str">
        <f>IF(B5="","",IF(AND(B5&gt;1,Rapporteringskod!E5="Hela året"),"INC"&amp;"1-"&amp;Rapporteringskod!A$2&amp;"-"&amp;Rapporteringskod!D$2&amp;"-"&amp;ROW(B4),IF(AND(B5&gt;1,Rapporteringskod!E5="Jan-Okt"),"INC"&amp;"1-"&amp;Rapporteringskod!A$2&amp;"-"&amp;Rapporteringskod!D$2&amp;"-"&amp;ROW(B4),"INC"&amp;"2-"&amp;Rapporteringskod!A$2&amp;"-"&amp;Rapporteringskod!D$2&amp;"-"&amp;ROW(B4))))</f>
        <v/>
      </c>
      <c r="B5" s="27"/>
      <c r="C5" s="27"/>
      <c r="D5" s="25"/>
      <c r="E5" s="29"/>
      <c r="F5" s="25"/>
      <c r="G5" s="25"/>
      <c r="H5" s="27"/>
      <c r="I5" s="27"/>
      <c r="J5" s="25"/>
      <c r="BM5" s="26" t="str">
        <f t="shared" si="1"/>
        <v/>
      </c>
      <c r="BN5" s="26" t="str">
        <f t="shared" si="2"/>
        <v/>
      </c>
      <c r="BO5" s="26" t="str">
        <f t="shared" si="3"/>
        <v/>
      </c>
      <c r="BQ5" s="26" t="str">
        <f t="shared" ref="BQ5:BQ68" si="6">IF(B5&lt;&gt;"",IF(AND(C5&lt;&gt;"",D5&lt;&gt;"",E5&lt;&gt;"",F5&lt;&gt;"",G5&lt;&gt;""),"OK","Fel"),"-1")</f>
        <v>-1</v>
      </c>
      <c r="BR5" s="32" t="str">
        <f t="shared" si="4"/>
        <v>-1</v>
      </c>
      <c r="BS5" s="26" t="str">
        <f t="shared" si="5"/>
        <v>-1</v>
      </c>
    </row>
    <row r="6" spans="1:71">
      <c r="A6" s="24" t="str">
        <f>IF(B6="","",IF(AND(B6&gt;1,Rapporteringskod!E6="Hela året"),"INC"&amp;"1-"&amp;Rapporteringskod!A$2&amp;"-"&amp;Rapporteringskod!D$2&amp;"-"&amp;ROW(B5),IF(AND(B6&gt;1,Rapporteringskod!E6="Jan-Okt"),"INC"&amp;"1-"&amp;Rapporteringskod!A$2&amp;"-"&amp;Rapporteringskod!D$2&amp;"-"&amp;ROW(B5),"INC"&amp;"2-"&amp;Rapporteringskod!A$2&amp;"-"&amp;Rapporteringskod!D$2&amp;"-"&amp;ROW(B5))))</f>
        <v/>
      </c>
      <c r="B6" s="27"/>
      <c r="C6" s="27"/>
      <c r="D6" s="25"/>
      <c r="E6" s="29"/>
      <c r="F6" s="25"/>
      <c r="G6" s="25"/>
      <c r="H6" s="27"/>
      <c r="I6" s="27"/>
      <c r="J6" s="25"/>
      <c r="BM6" s="26" t="str">
        <f t="shared" si="1"/>
        <v/>
      </c>
      <c r="BN6" s="26" t="str">
        <f t="shared" si="2"/>
        <v/>
      </c>
      <c r="BO6" s="26" t="str">
        <f t="shared" si="3"/>
        <v/>
      </c>
      <c r="BQ6" s="26" t="str">
        <f t="shared" si="6"/>
        <v>-1</v>
      </c>
      <c r="BR6" s="32" t="str">
        <f t="shared" si="4"/>
        <v>-1</v>
      </c>
      <c r="BS6" s="26" t="str">
        <f t="shared" si="5"/>
        <v>-1</v>
      </c>
    </row>
    <row r="7" spans="1:71">
      <c r="A7" s="24" t="str">
        <f>IF(B7="","",IF(AND(B7&gt;1,Rapporteringskod!E7="Hela året"),"INC"&amp;"1-"&amp;Rapporteringskod!A$2&amp;"-"&amp;Rapporteringskod!D$2&amp;"-"&amp;ROW(B6),IF(AND(B7&gt;1,Rapporteringskod!E7="Jan-Okt"),"INC"&amp;"1-"&amp;Rapporteringskod!A$2&amp;"-"&amp;Rapporteringskod!D$2&amp;"-"&amp;ROW(B6),"INC"&amp;"2-"&amp;Rapporteringskod!A$2&amp;"-"&amp;Rapporteringskod!D$2&amp;"-"&amp;ROW(B6))))</f>
        <v/>
      </c>
      <c r="B7" s="27"/>
      <c r="C7" s="27"/>
      <c r="D7" s="25"/>
      <c r="E7" s="29"/>
      <c r="F7" s="25"/>
      <c r="G7" s="25"/>
      <c r="H7" s="27"/>
      <c r="I7" s="27"/>
      <c r="J7" s="25"/>
      <c r="BM7" s="26" t="str">
        <f t="shared" si="1"/>
        <v/>
      </c>
      <c r="BN7" s="26" t="str">
        <f t="shared" si="2"/>
        <v/>
      </c>
      <c r="BO7" s="26" t="str">
        <f t="shared" si="3"/>
        <v/>
      </c>
      <c r="BQ7" s="26" t="str">
        <f t="shared" si="6"/>
        <v>-1</v>
      </c>
      <c r="BR7" s="32" t="str">
        <f t="shared" si="4"/>
        <v>-1</v>
      </c>
      <c r="BS7" s="26" t="str">
        <f t="shared" si="5"/>
        <v>-1</v>
      </c>
    </row>
    <row r="8" spans="1:71">
      <c r="A8" s="24" t="str">
        <f>IF(B8="","",IF(AND(B8&gt;1,Rapporteringskod!E8="Hela året"),"INC"&amp;"1-"&amp;Rapporteringskod!A$2&amp;"-"&amp;Rapporteringskod!D$2&amp;"-"&amp;ROW(B7),IF(AND(B8&gt;1,Rapporteringskod!E8="Jan-Okt"),"INC"&amp;"1-"&amp;Rapporteringskod!A$2&amp;"-"&amp;Rapporteringskod!D$2&amp;"-"&amp;ROW(B7),"INC"&amp;"2-"&amp;Rapporteringskod!A$2&amp;"-"&amp;Rapporteringskod!D$2&amp;"-"&amp;ROW(B7))))</f>
        <v/>
      </c>
      <c r="B8" s="27"/>
      <c r="C8" s="27"/>
      <c r="D8" s="25"/>
      <c r="E8" s="29"/>
      <c r="F8" s="25"/>
      <c r="G8" s="25"/>
      <c r="H8" s="27"/>
      <c r="I8" s="27"/>
      <c r="J8" s="25"/>
      <c r="BM8" s="26" t="str">
        <f t="shared" si="1"/>
        <v/>
      </c>
      <c r="BN8" s="26" t="str">
        <f t="shared" si="2"/>
        <v/>
      </c>
      <c r="BO8" s="26" t="str">
        <f t="shared" si="3"/>
        <v/>
      </c>
      <c r="BQ8" s="26" t="str">
        <f t="shared" si="6"/>
        <v>-1</v>
      </c>
      <c r="BR8" s="32" t="str">
        <f t="shared" si="4"/>
        <v>-1</v>
      </c>
      <c r="BS8" s="26" t="str">
        <f t="shared" si="5"/>
        <v>-1</v>
      </c>
    </row>
    <row r="9" spans="1:71">
      <c r="A9" s="24" t="str">
        <f>IF(B9="","",IF(AND(B9&gt;1,Rapporteringskod!E9="Hela året"),"INC"&amp;"1-"&amp;Rapporteringskod!A$2&amp;"-"&amp;Rapporteringskod!D$2&amp;"-"&amp;ROW(B8),IF(AND(B9&gt;1,Rapporteringskod!E9="Jan-Okt"),"INC"&amp;"1-"&amp;Rapporteringskod!A$2&amp;"-"&amp;Rapporteringskod!D$2&amp;"-"&amp;ROW(B8),"INC"&amp;"2-"&amp;Rapporteringskod!A$2&amp;"-"&amp;Rapporteringskod!D$2&amp;"-"&amp;ROW(B8))))</f>
        <v/>
      </c>
      <c r="B9" s="27"/>
      <c r="C9" s="27"/>
      <c r="D9" s="25"/>
      <c r="E9" s="29"/>
      <c r="F9" s="25"/>
      <c r="G9" s="25"/>
      <c r="H9" s="27"/>
      <c r="I9" s="27"/>
      <c r="J9" s="25"/>
      <c r="BM9" s="26" t="str">
        <f t="shared" si="1"/>
        <v/>
      </c>
      <c r="BN9" s="26" t="str">
        <f t="shared" si="2"/>
        <v/>
      </c>
      <c r="BO9" s="26" t="str">
        <f t="shared" si="3"/>
        <v/>
      </c>
      <c r="BQ9" s="26" t="str">
        <f t="shared" si="6"/>
        <v>-1</v>
      </c>
      <c r="BR9" s="32" t="str">
        <f t="shared" si="4"/>
        <v>-1</v>
      </c>
      <c r="BS9" s="26" t="str">
        <f t="shared" si="5"/>
        <v>-1</v>
      </c>
    </row>
    <row r="10" spans="1:71">
      <c r="A10" s="24" t="str">
        <f>IF(B10="","",IF(AND(B10&gt;1,Rapporteringskod!E10="Hela året"),"INC"&amp;"1-"&amp;Rapporteringskod!A$2&amp;"-"&amp;Rapporteringskod!D$2&amp;"-"&amp;ROW(B9),IF(AND(B10&gt;1,Rapporteringskod!E10="Jan-Okt"),"INC"&amp;"1-"&amp;Rapporteringskod!A$2&amp;"-"&amp;Rapporteringskod!D$2&amp;"-"&amp;ROW(B9),"INC"&amp;"2-"&amp;Rapporteringskod!A$2&amp;"-"&amp;Rapporteringskod!D$2&amp;"-"&amp;ROW(B9))))</f>
        <v/>
      </c>
      <c r="B10" s="27"/>
      <c r="C10" s="27"/>
      <c r="D10" s="25"/>
      <c r="E10" s="29"/>
      <c r="F10" s="25"/>
      <c r="G10" s="25"/>
      <c r="H10" s="27"/>
      <c r="I10" s="27"/>
      <c r="J10" s="25"/>
      <c r="BM10" s="26" t="str">
        <f t="shared" si="1"/>
        <v/>
      </c>
      <c r="BN10" s="26" t="str">
        <f t="shared" si="2"/>
        <v/>
      </c>
      <c r="BO10" s="26" t="str">
        <f t="shared" si="3"/>
        <v/>
      </c>
      <c r="BQ10" s="26" t="str">
        <f t="shared" si="6"/>
        <v>-1</v>
      </c>
      <c r="BR10" s="32" t="str">
        <f t="shared" si="4"/>
        <v>-1</v>
      </c>
      <c r="BS10" s="26" t="str">
        <f t="shared" si="5"/>
        <v>-1</v>
      </c>
    </row>
    <row r="11" spans="1:71">
      <c r="A11" s="24" t="str">
        <f>IF(B11="","",IF(AND(B11&gt;1,Rapporteringskod!E11="Hela året"),"INC"&amp;"1-"&amp;Rapporteringskod!A$2&amp;"-"&amp;Rapporteringskod!D$2&amp;"-"&amp;ROW(B10),IF(AND(B11&gt;1,Rapporteringskod!E11="Jan-Okt"),"INC"&amp;"1-"&amp;Rapporteringskod!A$2&amp;"-"&amp;Rapporteringskod!D$2&amp;"-"&amp;ROW(B10),"INC"&amp;"2-"&amp;Rapporteringskod!A$2&amp;"-"&amp;Rapporteringskod!D$2&amp;"-"&amp;ROW(B10))))</f>
        <v/>
      </c>
      <c r="B11" s="27"/>
      <c r="C11" s="27"/>
      <c r="D11" s="25"/>
      <c r="E11" s="29"/>
      <c r="F11" s="25"/>
      <c r="G11" s="25"/>
      <c r="H11" s="27"/>
      <c r="I11" s="27"/>
      <c r="J11" s="25"/>
      <c r="BM11" s="26" t="str">
        <f t="shared" si="1"/>
        <v/>
      </c>
      <c r="BN11" s="26" t="str">
        <f t="shared" si="2"/>
        <v/>
      </c>
      <c r="BO11" s="26" t="str">
        <f t="shared" si="3"/>
        <v/>
      </c>
      <c r="BQ11" s="26" t="str">
        <f t="shared" si="6"/>
        <v>-1</v>
      </c>
      <c r="BR11" s="32" t="str">
        <f t="shared" si="4"/>
        <v>-1</v>
      </c>
      <c r="BS11" s="26" t="str">
        <f t="shared" si="5"/>
        <v>-1</v>
      </c>
    </row>
    <row r="12" spans="1:71">
      <c r="A12" s="24" t="str">
        <f>IF(B12="","",IF(AND(B12&gt;1,Rapporteringskod!E12="Hela året"),"INC"&amp;"1-"&amp;Rapporteringskod!A$2&amp;"-"&amp;Rapporteringskod!D$2&amp;"-"&amp;ROW(B11),IF(AND(B12&gt;1,Rapporteringskod!E12="Jan-Okt"),"INC"&amp;"1-"&amp;Rapporteringskod!A$2&amp;"-"&amp;Rapporteringskod!D$2&amp;"-"&amp;ROW(B11),"INC"&amp;"2-"&amp;Rapporteringskod!A$2&amp;"-"&amp;Rapporteringskod!D$2&amp;"-"&amp;ROW(B11))))</f>
        <v/>
      </c>
      <c r="B12" s="27"/>
      <c r="C12" s="27"/>
      <c r="D12" s="25"/>
      <c r="E12" s="29"/>
      <c r="F12" s="25"/>
      <c r="G12" s="25"/>
      <c r="H12" s="27"/>
      <c r="I12" s="27"/>
      <c r="J12" s="25"/>
      <c r="BM12" s="26" t="str">
        <f t="shared" si="1"/>
        <v/>
      </c>
      <c r="BN12" s="26" t="str">
        <f t="shared" si="2"/>
        <v/>
      </c>
      <c r="BO12" s="26" t="str">
        <f t="shared" si="3"/>
        <v/>
      </c>
      <c r="BQ12" s="26" t="str">
        <f t="shared" si="6"/>
        <v>-1</v>
      </c>
      <c r="BR12" s="32" t="str">
        <f t="shared" si="4"/>
        <v>-1</v>
      </c>
      <c r="BS12" s="26" t="str">
        <f t="shared" si="5"/>
        <v>-1</v>
      </c>
    </row>
    <row r="13" spans="1:71">
      <c r="A13" s="24" t="str">
        <f>IF(B13="","",IF(AND(B13&gt;1,Rapporteringskod!E13="Hela året"),"INC"&amp;"1-"&amp;Rapporteringskod!A$2&amp;"-"&amp;Rapporteringskod!D$2&amp;"-"&amp;ROW(B12),IF(AND(B13&gt;1,Rapporteringskod!E13="Jan-Okt"),"INC"&amp;"1-"&amp;Rapporteringskod!A$2&amp;"-"&amp;Rapporteringskod!D$2&amp;"-"&amp;ROW(B12),"INC"&amp;"2-"&amp;Rapporteringskod!A$2&amp;"-"&amp;Rapporteringskod!D$2&amp;"-"&amp;ROW(B12))))</f>
        <v/>
      </c>
      <c r="B13" s="27"/>
      <c r="C13" s="27"/>
      <c r="D13" s="25"/>
      <c r="E13" s="29"/>
      <c r="F13" s="25"/>
      <c r="G13" s="25"/>
      <c r="H13" s="27"/>
      <c r="I13" s="27"/>
      <c r="J13" s="25"/>
      <c r="BM13" s="26" t="str">
        <f t="shared" si="1"/>
        <v/>
      </c>
      <c r="BN13" s="26" t="str">
        <f t="shared" si="2"/>
        <v/>
      </c>
      <c r="BO13" s="26" t="str">
        <f t="shared" si="3"/>
        <v/>
      </c>
      <c r="BQ13" s="26" t="str">
        <f t="shared" si="6"/>
        <v>-1</v>
      </c>
      <c r="BR13" s="32" t="str">
        <f t="shared" si="4"/>
        <v>-1</v>
      </c>
      <c r="BS13" s="26" t="str">
        <f t="shared" si="5"/>
        <v>-1</v>
      </c>
    </row>
    <row r="14" spans="1:71">
      <c r="A14" s="24" t="str">
        <f>IF(B14="","",IF(AND(B14&gt;1,Rapporteringskod!E14="Hela året"),"INC"&amp;"1-"&amp;Rapporteringskod!A$2&amp;"-"&amp;Rapporteringskod!D$2&amp;"-"&amp;ROW(B13),IF(AND(B14&gt;1,Rapporteringskod!E14="Jan-Okt"),"INC"&amp;"1-"&amp;Rapporteringskod!A$2&amp;"-"&amp;Rapporteringskod!D$2&amp;"-"&amp;ROW(B13),"INC"&amp;"2-"&amp;Rapporteringskod!A$2&amp;"-"&amp;Rapporteringskod!D$2&amp;"-"&amp;ROW(B13))))</f>
        <v/>
      </c>
      <c r="B14" s="27"/>
      <c r="C14" s="27"/>
      <c r="D14" s="25"/>
      <c r="E14" s="29"/>
      <c r="F14" s="25"/>
      <c r="G14" s="25"/>
      <c r="H14" s="27"/>
      <c r="I14" s="27"/>
      <c r="J14" s="25"/>
      <c r="BM14" s="26" t="str">
        <f t="shared" si="1"/>
        <v/>
      </c>
      <c r="BN14" s="26" t="str">
        <f t="shared" si="2"/>
        <v/>
      </c>
      <c r="BO14" s="26" t="str">
        <f t="shared" si="3"/>
        <v/>
      </c>
      <c r="BQ14" s="26" t="str">
        <f t="shared" si="6"/>
        <v>-1</v>
      </c>
      <c r="BR14" s="32" t="str">
        <f t="shared" si="4"/>
        <v>-1</v>
      </c>
      <c r="BS14" s="26" t="str">
        <f t="shared" si="5"/>
        <v>-1</v>
      </c>
    </row>
    <row r="15" spans="1:71">
      <c r="A15" s="24" t="str">
        <f>IF(B15="","",IF(AND(B15&gt;1,Rapporteringskod!E15="Hela året"),"INC"&amp;"1-"&amp;Rapporteringskod!A$2&amp;"-"&amp;Rapporteringskod!D$2&amp;"-"&amp;ROW(B14),IF(AND(B15&gt;1,Rapporteringskod!E15="Jan-Okt"),"INC"&amp;"1-"&amp;Rapporteringskod!A$2&amp;"-"&amp;Rapporteringskod!D$2&amp;"-"&amp;ROW(B14),"INC"&amp;"2-"&amp;Rapporteringskod!A$2&amp;"-"&amp;Rapporteringskod!D$2&amp;"-"&amp;ROW(B14))))</f>
        <v/>
      </c>
      <c r="B15" s="27"/>
      <c r="C15" s="27"/>
      <c r="D15" s="25"/>
      <c r="E15" s="29"/>
      <c r="F15" s="25"/>
      <c r="G15" s="25"/>
      <c r="H15" s="27"/>
      <c r="I15" s="27"/>
      <c r="J15" s="25"/>
      <c r="BM15" s="26" t="str">
        <f t="shared" si="1"/>
        <v/>
      </c>
      <c r="BN15" s="26" t="str">
        <f t="shared" si="2"/>
        <v/>
      </c>
      <c r="BO15" s="26" t="str">
        <f t="shared" si="3"/>
        <v/>
      </c>
      <c r="BQ15" s="26" t="str">
        <f t="shared" si="6"/>
        <v>-1</v>
      </c>
      <c r="BR15" s="32" t="str">
        <f t="shared" si="4"/>
        <v>-1</v>
      </c>
      <c r="BS15" s="26" t="str">
        <f t="shared" si="5"/>
        <v>-1</v>
      </c>
    </row>
    <row r="16" spans="1:71">
      <c r="A16" s="24" t="str">
        <f>IF(B16="","",IF(AND(B16&gt;1,Rapporteringskod!E16="Hela året"),"INC"&amp;"1-"&amp;Rapporteringskod!A$2&amp;"-"&amp;Rapporteringskod!D$2&amp;"-"&amp;ROW(B15),IF(AND(B16&gt;1,Rapporteringskod!E16="Jan-Okt"),"INC"&amp;"1-"&amp;Rapporteringskod!A$2&amp;"-"&amp;Rapporteringskod!D$2&amp;"-"&amp;ROW(B15),"INC"&amp;"2-"&amp;Rapporteringskod!A$2&amp;"-"&amp;Rapporteringskod!D$2&amp;"-"&amp;ROW(B15))))</f>
        <v/>
      </c>
      <c r="B16" s="27"/>
      <c r="C16" s="27"/>
      <c r="D16" s="25"/>
      <c r="E16" s="29"/>
      <c r="F16" s="25"/>
      <c r="G16" s="25"/>
      <c r="H16" s="27"/>
      <c r="I16" s="27"/>
      <c r="J16" s="25"/>
      <c r="BM16" s="26" t="str">
        <f t="shared" si="1"/>
        <v/>
      </c>
      <c r="BN16" s="26" t="str">
        <f t="shared" si="2"/>
        <v/>
      </c>
      <c r="BO16" s="26" t="str">
        <f t="shared" si="3"/>
        <v/>
      </c>
      <c r="BQ16" s="26" t="str">
        <f t="shared" si="6"/>
        <v>-1</v>
      </c>
      <c r="BR16" s="32" t="str">
        <f t="shared" si="4"/>
        <v>-1</v>
      </c>
      <c r="BS16" s="26" t="str">
        <f t="shared" si="5"/>
        <v>-1</v>
      </c>
    </row>
    <row r="17" spans="1:71">
      <c r="A17" s="24" t="str">
        <f>IF(B17="","",IF(AND(B17&gt;1,Rapporteringskod!E17="Hela året"),"INC"&amp;"1-"&amp;Rapporteringskod!A$2&amp;"-"&amp;Rapporteringskod!D$2&amp;"-"&amp;ROW(B16),IF(AND(B17&gt;1,Rapporteringskod!E17="Jan-Okt"),"INC"&amp;"1-"&amp;Rapporteringskod!A$2&amp;"-"&amp;Rapporteringskod!D$2&amp;"-"&amp;ROW(B16),"INC"&amp;"2-"&amp;Rapporteringskod!A$2&amp;"-"&amp;Rapporteringskod!D$2&amp;"-"&amp;ROW(B16))))</f>
        <v/>
      </c>
      <c r="B17" s="27"/>
      <c r="C17" s="27"/>
      <c r="D17" s="25"/>
      <c r="E17" s="29"/>
      <c r="F17" s="25"/>
      <c r="G17" s="25"/>
      <c r="H17" s="27"/>
      <c r="I17" s="27"/>
      <c r="J17" s="25"/>
      <c r="BM17" s="26" t="str">
        <f t="shared" si="1"/>
        <v/>
      </c>
      <c r="BN17" s="26" t="str">
        <f t="shared" si="2"/>
        <v/>
      </c>
      <c r="BO17" s="26" t="str">
        <f t="shared" si="3"/>
        <v/>
      </c>
      <c r="BQ17" s="26" t="str">
        <f t="shared" si="6"/>
        <v>-1</v>
      </c>
      <c r="BR17" s="32" t="str">
        <f t="shared" si="4"/>
        <v>-1</v>
      </c>
      <c r="BS17" s="26" t="str">
        <f t="shared" si="5"/>
        <v>-1</v>
      </c>
    </row>
    <row r="18" spans="1:71">
      <c r="A18" s="24" t="str">
        <f>IF(B18="","",IF(AND(B18&gt;1,Rapporteringskod!E18="Hela året"),"INC"&amp;"1-"&amp;Rapporteringskod!A$2&amp;"-"&amp;Rapporteringskod!D$2&amp;"-"&amp;ROW(B17),IF(AND(B18&gt;1,Rapporteringskod!E18="Jan-Okt"),"INC"&amp;"1-"&amp;Rapporteringskod!A$2&amp;"-"&amp;Rapporteringskod!D$2&amp;"-"&amp;ROW(B17),"INC"&amp;"2-"&amp;Rapporteringskod!A$2&amp;"-"&amp;Rapporteringskod!D$2&amp;"-"&amp;ROW(B17))))</f>
        <v/>
      </c>
      <c r="B18" s="27"/>
      <c r="C18" s="27"/>
      <c r="D18" s="25"/>
      <c r="E18" s="29"/>
      <c r="F18" s="25"/>
      <c r="G18" s="25"/>
      <c r="H18" s="27"/>
      <c r="I18" s="27"/>
      <c r="J18" s="25"/>
      <c r="BM18" s="26" t="str">
        <f t="shared" si="1"/>
        <v/>
      </c>
      <c r="BN18" s="26" t="str">
        <f t="shared" si="2"/>
        <v/>
      </c>
      <c r="BO18" s="26" t="str">
        <f t="shared" si="3"/>
        <v/>
      </c>
      <c r="BQ18" s="26" t="str">
        <f t="shared" si="6"/>
        <v>-1</v>
      </c>
      <c r="BR18" s="32" t="str">
        <f t="shared" si="4"/>
        <v>-1</v>
      </c>
      <c r="BS18" s="26" t="str">
        <f t="shared" si="5"/>
        <v>-1</v>
      </c>
    </row>
    <row r="19" spans="1:71">
      <c r="A19" s="24" t="str">
        <f>IF(B19="","",IF(AND(B19&gt;1,Rapporteringskod!E19="Hela året"),"INC"&amp;"1-"&amp;Rapporteringskod!A$2&amp;"-"&amp;Rapporteringskod!D$2&amp;"-"&amp;ROW(B18),IF(AND(B19&gt;1,Rapporteringskod!E19="Jan-Okt"),"INC"&amp;"1-"&amp;Rapporteringskod!A$2&amp;"-"&amp;Rapporteringskod!D$2&amp;"-"&amp;ROW(B18),"INC"&amp;"2-"&amp;Rapporteringskod!A$2&amp;"-"&amp;Rapporteringskod!D$2&amp;"-"&amp;ROW(B18))))</f>
        <v/>
      </c>
      <c r="B19" s="27"/>
      <c r="C19" s="27"/>
      <c r="D19" s="25"/>
      <c r="E19" s="29"/>
      <c r="F19" s="25"/>
      <c r="G19" s="25"/>
      <c r="H19" s="27"/>
      <c r="I19" s="27"/>
      <c r="J19" s="25"/>
      <c r="BM19" s="26" t="str">
        <f t="shared" si="1"/>
        <v/>
      </c>
      <c r="BN19" s="26" t="str">
        <f t="shared" si="2"/>
        <v/>
      </c>
      <c r="BO19" s="26" t="str">
        <f t="shared" si="3"/>
        <v/>
      </c>
      <c r="BQ19" s="26" t="str">
        <f t="shared" si="6"/>
        <v>-1</v>
      </c>
      <c r="BR19" s="32" t="str">
        <f t="shared" si="4"/>
        <v>-1</v>
      </c>
      <c r="BS19" s="26" t="str">
        <f t="shared" si="5"/>
        <v>-1</v>
      </c>
    </row>
    <row r="20" spans="1:71">
      <c r="A20" s="24" t="str">
        <f>IF(B20="","",IF(AND(B20&gt;1,Rapporteringskod!E20="Hela året"),"INC"&amp;"1-"&amp;Rapporteringskod!A$2&amp;"-"&amp;Rapporteringskod!D$2&amp;"-"&amp;ROW(B19),IF(AND(B20&gt;1,Rapporteringskod!E20="Jan-Okt"),"INC"&amp;"1-"&amp;Rapporteringskod!A$2&amp;"-"&amp;Rapporteringskod!D$2&amp;"-"&amp;ROW(B19),"INC"&amp;"2-"&amp;Rapporteringskod!A$2&amp;"-"&amp;Rapporteringskod!D$2&amp;"-"&amp;ROW(B19))))</f>
        <v/>
      </c>
      <c r="B20" s="27"/>
      <c r="C20" s="27"/>
      <c r="D20" s="25"/>
      <c r="E20" s="29"/>
      <c r="F20" s="25"/>
      <c r="G20" s="25"/>
      <c r="H20" s="27"/>
      <c r="I20" s="27"/>
      <c r="J20" s="25"/>
      <c r="BM20" s="26" t="str">
        <f t="shared" si="1"/>
        <v/>
      </c>
      <c r="BN20" s="26" t="str">
        <f t="shared" si="2"/>
        <v/>
      </c>
      <c r="BO20" s="26" t="str">
        <f t="shared" si="3"/>
        <v/>
      </c>
      <c r="BQ20" s="26" t="str">
        <f t="shared" si="6"/>
        <v>-1</v>
      </c>
      <c r="BR20" s="32" t="str">
        <f t="shared" si="4"/>
        <v>-1</v>
      </c>
      <c r="BS20" s="26" t="str">
        <f t="shared" si="5"/>
        <v>-1</v>
      </c>
    </row>
    <row r="21" spans="1:71">
      <c r="A21" s="24" t="str">
        <f>IF(B21="","",IF(AND(B21&gt;1,Rapporteringskod!E21="Hela året"),"INC"&amp;"1-"&amp;Rapporteringskod!A$2&amp;"-"&amp;Rapporteringskod!D$2&amp;"-"&amp;ROW(B20),IF(AND(B21&gt;1,Rapporteringskod!E21="Jan-Okt"),"INC"&amp;"1-"&amp;Rapporteringskod!A$2&amp;"-"&amp;Rapporteringskod!D$2&amp;"-"&amp;ROW(B20),"INC"&amp;"2-"&amp;Rapporteringskod!A$2&amp;"-"&amp;Rapporteringskod!D$2&amp;"-"&amp;ROW(B20))))</f>
        <v/>
      </c>
      <c r="B21" s="27"/>
      <c r="C21" s="27"/>
      <c r="D21" s="25"/>
      <c r="E21" s="29"/>
      <c r="F21" s="25"/>
      <c r="G21" s="25"/>
      <c r="H21" s="27"/>
      <c r="I21" s="27"/>
      <c r="J21" s="25"/>
      <c r="BM21" s="26" t="str">
        <f t="shared" si="1"/>
        <v/>
      </c>
      <c r="BN21" s="26" t="str">
        <f t="shared" si="2"/>
        <v/>
      </c>
      <c r="BO21" s="26" t="str">
        <f t="shared" si="3"/>
        <v/>
      </c>
      <c r="BQ21" s="26" t="str">
        <f t="shared" si="6"/>
        <v>-1</v>
      </c>
      <c r="BR21" s="32" t="str">
        <f t="shared" si="4"/>
        <v>-1</v>
      </c>
      <c r="BS21" s="26" t="str">
        <f t="shared" si="5"/>
        <v>-1</v>
      </c>
    </row>
    <row r="22" spans="1:71">
      <c r="A22" s="24" t="str">
        <f>IF(B22="","",IF(AND(B22&gt;1,Rapporteringskod!E22="Hela året"),"INC"&amp;"1-"&amp;Rapporteringskod!A$2&amp;"-"&amp;Rapporteringskod!D$2&amp;"-"&amp;ROW(B21),IF(AND(B22&gt;1,Rapporteringskod!E22="Jan-Okt"),"INC"&amp;"1-"&amp;Rapporteringskod!A$2&amp;"-"&amp;Rapporteringskod!D$2&amp;"-"&amp;ROW(B21),"INC"&amp;"2-"&amp;Rapporteringskod!A$2&amp;"-"&amp;Rapporteringskod!D$2&amp;"-"&amp;ROW(B21))))</f>
        <v/>
      </c>
      <c r="B22" s="27"/>
      <c r="C22" s="27"/>
      <c r="D22" s="25"/>
      <c r="E22" s="29"/>
      <c r="F22" s="25"/>
      <c r="G22" s="25"/>
      <c r="H22" s="27"/>
      <c r="I22" s="27"/>
      <c r="J22" s="25"/>
      <c r="BM22" s="26" t="str">
        <f t="shared" si="1"/>
        <v/>
      </c>
      <c r="BN22" s="26" t="str">
        <f t="shared" si="2"/>
        <v/>
      </c>
      <c r="BO22" s="26" t="str">
        <f t="shared" si="3"/>
        <v/>
      </c>
      <c r="BQ22" s="26" t="str">
        <f t="shared" si="6"/>
        <v>-1</v>
      </c>
      <c r="BR22" s="32" t="str">
        <f t="shared" si="4"/>
        <v>-1</v>
      </c>
      <c r="BS22" s="26" t="str">
        <f t="shared" si="5"/>
        <v>-1</v>
      </c>
    </row>
    <row r="23" spans="1:71">
      <c r="A23" s="24" t="str">
        <f>IF(B23="","",IF(AND(B23&gt;1,Rapporteringskod!E23="Hela året"),"INC"&amp;"1-"&amp;Rapporteringskod!A$2&amp;"-"&amp;Rapporteringskod!D$2&amp;"-"&amp;ROW(B22),IF(AND(B23&gt;1,Rapporteringskod!E23="Jan-Okt"),"INC"&amp;"1-"&amp;Rapporteringskod!A$2&amp;"-"&amp;Rapporteringskod!D$2&amp;"-"&amp;ROW(B22),"INC"&amp;"2-"&amp;Rapporteringskod!A$2&amp;"-"&amp;Rapporteringskod!D$2&amp;"-"&amp;ROW(B22))))</f>
        <v/>
      </c>
      <c r="B23" s="27"/>
      <c r="C23" s="27"/>
      <c r="D23" s="25"/>
      <c r="E23" s="29"/>
      <c r="F23" s="25"/>
      <c r="G23" s="25"/>
      <c r="H23" s="27"/>
      <c r="I23" s="27"/>
      <c r="J23" s="25"/>
      <c r="BM23" s="26" t="str">
        <f t="shared" si="1"/>
        <v/>
      </c>
      <c r="BN23" s="26" t="str">
        <f t="shared" si="2"/>
        <v/>
      </c>
      <c r="BO23" s="26" t="str">
        <f t="shared" si="3"/>
        <v/>
      </c>
      <c r="BQ23" s="26" t="str">
        <f t="shared" si="6"/>
        <v>-1</v>
      </c>
      <c r="BR23" s="32" t="str">
        <f t="shared" si="4"/>
        <v>-1</v>
      </c>
      <c r="BS23" s="26" t="str">
        <f t="shared" si="5"/>
        <v>-1</v>
      </c>
    </row>
    <row r="24" spans="1:71">
      <c r="A24" s="24" t="str">
        <f>IF(B24="","",IF(AND(B24&gt;1,Rapporteringskod!E24="Hela året"),"INC"&amp;"1-"&amp;Rapporteringskod!A$2&amp;"-"&amp;Rapporteringskod!D$2&amp;"-"&amp;ROW(B23),IF(AND(B24&gt;1,Rapporteringskod!E24="Jan-Okt"),"INC"&amp;"1-"&amp;Rapporteringskod!A$2&amp;"-"&amp;Rapporteringskod!D$2&amp;"-"&amp;ROW(B23),"INC"&amp;"2-"&amp;Rapporteringskod!A$2&amp;"-"&amp;Rapporteringskod!D$2&amp;"-"&amp;ROW(B23))))</f>
        <v/>
      </c>
      <c r="B24" s="27"/>
      <c r="C24" s="27"/>
      <c r="D24" s="25"/>
      <c r="E24" s="29"/>
      <c r="F24" s="25"/>
      <c r="G24" s="25"/>
      <c r="H24" s="27"/>
      <c r="I24" s="27"/>
      <c r="J24" s="25"/>
      <c r="BM24" s="26" t="str">
        <f t="shared" si="1"/>
        <v/>
      </c>
      <c r="BN24" s="26" t="str">
        <f t="shared" si="2"/>
        <v/>
      </c>
      <c r="BO24" s="26" t="str">
        <f t="shared" si="3"/>
        <v/>
      </c>
      <c r="BQ24" s="26" t="str">
        <f t="shared" si="6"/>
        <v>-1</v>
      </c>
      <c r="BR24" s="32" t="str">
        <f t="shared" si="4"/>
        <v>-1</v>
      </c>
      <c r="BS24" s="26" t="str">
        <f t="shared" si="5"/>
        <v>-1</v>
      </c>
    </row>
    <row r="25" spans="1:71">
      <c r="A25" s="24" t="str">
        <f>IF(B25="","",IF(AND(B25&gt;1,Rapporteringskod!E25="Hela året"),"INC"&amp;"1-"&amp;Rapporteringskod!A$2&amp;"-"&amp;Rapporteringskod!D$2&amp;"-"&amp;ROW(B24),IF(AND(B25&gt;1,Rapporteringskod!E25="Jan-Okt"),"INC"&amp;"1-"&amp;Rapporteringskod!A$2&amp;"-"&amp;Rapporteringskod!D$2&amp;"-"&amp;ROW(B24),"INC"&amp;"2-"&amp;Rapporteringskod!A$2&amp;"-"&amp;Rapporteringskod!D$2&amp;"-"&amp;ROW(B24))))</f>
        <v/>
      </c>
      <c r="B25" s="27"/>
      <c r="C25" s="27"/>
      <c r="D25" s="25"/>
      <c r="E25" s="29"/>
      <c r="F25" s="25"/>
      <c r="G25" s="25"/>
      <c r="H25" s="27"/>
      <c r="I25" s="27"/>
      <c r="J25" s="25"/>
      <c r="BM25" s="26" t="str">
        <f t="shared" si="1"/>
        <v/>
      </c>
      <c r="BN25" s="26" t="str">
        <f t="shared" si="2"/>
        <v/>
      </c>
      <c r="BO25" s="26" t="str">
        <f t="shared" si="3"/>
        <v/>
      </c>
      <c r="BQ25" s="26" t="str">
        <f t="shared" si="6"/>
        <v>-1</v>
      </c>
      <c r="BR25" s="32" t="str">
        <f t="shared" si="4"/>
        <v>-1</v>
      </c>
      <c r="BS25" s="26" t="str">
        <f t="shared" si="5"/>
        <v>-1</v>
      </c>
    </row>
    <row r="26" spans="1:71">
      <c r="A26" s="24" t="str">
        <f>IF(B26="","",IF(AND(B26&gt;1,Rapporteringskod!E26="Hela året"),"INC"&amp;"1-"&amp;Rapporteringskod!A$2&amp;"-"&amp;Rapporteringskod!D$2&amp;"-"&amp;ROW(B25),IF(AND(B26&gt;1,Rapporteringskod!E26="Jan-Okt"),"INC"&amp;"1-"&amp;Rapporteringskod!A$2&amp;"-"&amp;Rapporteringskod!D$2&amp;"-"&amp;ROW(B25),"INC"&amp;"2-"&amp;Rapporteringskod!A$2&amp;"-"&amp;Rapporteringskod!D$2&amp;"-"&amp;ROW(B25))))</f>
        <v/>
      </c>
      <c r="B26" s="27"/>
      <c r="C26" s="27"/>
      <c r="D26" s="25"/>
      <c r="E26" s="29"/>
      <c r="F26" s="25"/>
      <c r="G26" s="25"/>
      <c r="H26" s="27"/>
      <c r="I26" s="27"/>
      <c r="J26" s="25"/>
      <c r="BM26" s="26" t="str">
        <f t="shared" si="1"/>
        <v/>
      </c>
      <c r="BN26" s="26" t="str">
        <f t="shared" si="2"/>
        <v/>
      </c>
      <c r="BO26" s="26" t="str">
        <f t="shared" si="3"/>
        <v/>
      </c>
      <c r="BQ26" s="26" t="str">
        <f t="shared" si="6"/>
        <v>-1</v>
      </c>
      <c r="BR26" s="32" t="str">
        <f t="shared" si="4"/>
        <v>-1</v>
      </c>
      <c r="BS26" s="26" t="str">
        <f t="shared" si="5"/>
        <v>-1</v>
      </c>
    </row>
    <row r="27" spans="1:71">
      <c r="A27" s="24" t="str">
        <f>IF(B27="","",IF(AND(B27&gt;1,Rapporteringskod!E27="Hela året"),"INC"&amp;"1-"&amp;Rapporteringskod!A$2&amp;"-"&amp;Rapporteringskod!D$2&amp;"-"&amp;ROW(B26),IF(AND(B27&gt;1,Rapporteringskod!E27="Jan-Okt"),"INC"&amp;"1-"&amp;Rapporteringskod!A$2&amp;"-"&amp;Rapporteringskod!D$2&amp;"-"&amp;ROW(B26),"INC"&amp;"2-"&amp;Rapporteringskod!A$2&amp;"-"&amp;Rapporteringskod!D$2&amp;"-"&amp;ROW(B26))))</f>
        <v/>
      </c>
      <c r="B27" s="27"/>
      <c r="C27" s="27"/>
      <c r="D27" s="25"/>
      <c r="E27" s="29"/>
      <c r="F27" s="25"/>
      <c r="G27" s="25"/>
      <c r="H27" s="27"/>
      <c r="I27" s="27"/>
      <c r="J27" s="25"/>
      <c r="BM27" s="26" t="str">
        <f t="shared" si="1"/>
        <v/>
      </c>
      <c r="BN27" s="26" t="str">
        <f t="shared" si="2"/>
        <v/>
      </c>
      <c r="BO27" s="26" t="str">
        <f t="shared" si="3"/>
        <v/>
      </c>
      <c r="BQ27" s="26" t="str">
        <f t="shared" si="6"/>
        <v>-1</v>
      </c>
      <c r="BR27" s="32" t="str">
        <f t="shared" si="4"/>
        <v>-1</v>
      </c>
      <c r="BS27" s="26" t="str">
        <f t="shared" si="5"/>
        <v>-1</v>
      </c>
    </row>
    <row r="28" spans="1:71">
      <c r="A28" s="24" t="str">
        <f>IF(B28="","",IF(AND(B28&gt;1,Rapporteringskod!E28="Hela året"),"INC"&amp;"1-"&amp;Rapporteringskod!A$2&amp;"-"&amp;Rapporteringskod!D$2&amp;"-"&amp;ROW(B27),IF(AND(B28&gt;1,Rapporteringskod!E28="Jan-Okt"),"INC"&amp;"1-"&amp;Rapporteringskod!A$2&amp;"-"&amp;Rapporteringskod!D$2&amp;"-"&amp;ROW(B27),"INC"&amp;"2-"&amp;Rapporteringskod!A$2&amp;"-"&amp;Rapporteringskod!D$2&amp;"-"&amp;ROW(B27))))</f>
        <v/>
      </c>
      <c r="B28" s="27"/>
      <c r="C28" s="27"/>
      <c r="D28" s="25"/>
      <c r="E28" s="29"/>
      <c r="F28" s="25"/>
      <c r="G28" s="25"/>
      <c r="H28" s="27"/>
      <c r="I28" s="27"/>
      <c r="J28" s="25"/>
      <c r="BM28" s="26" t="str">
        <f t="shared" si="1"/>
        <v/>
      </c>
      <c r="BN28" s="26" t="str">
        <f t="shared" si="2"/>
        <v/>
      </c>
      <c r="BO28" s="26" t="str">
        <f t="shared" si="3"/>
        <v/>
      </c>
      <c r="BQ28" s="26" t="str">
        <f t="shared" si="6"/>
        <v>-1</v>
      </c>
      <c r="BR28" s="32" t="str">
        <f t="shared" si="4"/>
        <v>-1</v>
      </c>
      <c r="BS28" s="26" t="str">
        <f t="shared" si="5"/>
        <v>-1</v>
      </c>
    </row>
    <row r="29" spans="1:71">
      <c r="A29" s="24" t="str">
        <f>IF(B29="","",IF(AND(B29&gt;1,Rapporteringskod!E29="Hela året"),"INC"&amp;"1-"&amp;Rapporteringskod!A$2&amp;"-"&amp;Rapporteringskod!D$2&amp;"-"&amp;ROW(B28),IF(AND(B29&gt;1,Rapporteringskod!E29="Jan-Okt"),"INC"&amp;"1-"&amp;Rapporteringskod!A$2&amp;"-"&amp;Rapporteringskod!D$2&amp;"-"&amp;ROW(B28),"INC"&amp;"2-"&amp;Rapporteringskod!A$2&amp;"-"&amp;Rapporteringskod!D$2&amp;"-"&amp;ROW(B28))))</f>
        <v/>
      </c>
      <c r="B29" s="27"/>
      <c r="C29" s="27"/>
      <c r="D29" s="25"/>
      <c r="E29" s="29"/>
      <c r="F29" s="25"/>
      <c r="G29" s="25"/>
      <c r="H29" s="27"/>
      <c r="I29" s="27"/>
      <c r="J29" s="25"/>
      <c r="BM29" s="26" t="str">
        <f t="shared" si="1"/>
        <v/>
      </c>
      <c r="BN29" s="26" t="str">
        <f t="shared" si="2"/>
        <v/>
      </c>
      <c r="BO29" s="26" t="str">
        <f t="shared" si="3"/>
        <v/>
      </c>
      <c r="BQ29" s="26" t="str">
        <f t="shared" si="6"/>
        <v>-1</v>
      </c>
      <c r="BR29" s="32" t="str">
        <f t="shared" si="4"/>
        <v>-1</v>
      </c>
      <c r="BS29" s="26" t="str">
        <f t="shared" si="5"/>
        <v>-1</v>
      </c>
    </row>
    <row r="30" spans="1:71">
      <c r="A30" s="24" t="str">
        <f>IF(B30="","",IF(AND(B30&gt;1,Rapporteringskod!E30="Hela året"),"INC"&amp;"1-"&amp;Rapporteringskod!A$2&amp;"-"&amp;Rapporteringskod!D$2&amp;"-"&amp;ROW(B29),IF(AND(B30&gt;1,Rapporteringskod!E30="Jan-Okt"),"INC"&amp;"1-"&amp;Rapporteringskod!A$2&amp;"-"&amp;Rapporteringskod!D$2&amp;"-"&amp;ROW(B29),"INC"&amp;"2-"&amp;Rapporteringskod!A$2&amp;"-"&amp;Rapporteringskod!D$2&amp;"-"&amp;ROW(B29))))</f>
        <v/>
      </c>
      <c r="B30" s="27"/>
      <c r="C30" s="27"/>
      <c r="D30" s="25"/>
      <c r="E30" s="29"/>
      <c r="F30" s="25"/>
      <c r="G30" s="25"/>
      <c r="H30" s="27"/>
      <c r="I30" s="27"/>
      <c r="J30" s="25"/>
      <c r="BM30" s="26" t="str">
        <f t="shared" si="1"/>
        <v/>
      </c>
      <c r="BN30" s="26" t="str">
        <f t="shared" si="2"/>
        <v/>
      </c>
      <c r="BO30" s="26" t="str">
        <f t="shared" si="3"/>
        <v/>
      </c>
      <c r="BQ30" s="26" t="str">
        <f t="shared" si="6"/>
        <v>-1</v>
      </c>
      <c r="BR30" s="32" t="str">
        <f t="shared" si="4"/>
        <v>-1</v>
      </c>
      <c r="BS30" s="26" t="str">
        <f t="shared" si="5"/>
        <v>-1</v>
      </c>
    </row>
    <row r="31" spans="1:71">
      <c r="A31" s="24" t="str">
        <f>IF(B31="","",IF(AND(B31&gt;1,Rapporteringskod!E31="Hela året"),"INC"&amp;"1-"&amp;Rapporteringskod!A$2&amp;"-"&amp;Rapporteringskod!D$2&amp;"-"&amp;ROW(B30),IF(AND(B31&gt;1,Rapporteringskod!E31="Jan-Okt"),"INC"&amp;"1-"&amp;Rapporteringskod!A$2&amp;"-"&amp;Rapporteringskod!D$2&amp;"-"&amp;ROW(B30),"INC"&amp;"2-"&amp;Rapporteringskod!A$2&amp;"-"&amp;Rapporteringskod!D$2&amp;"-"&amp;ROW(B30))))</f>
        <v/>
      </c>
      <c r="B31" s="27"/>
      <c r="C31" s="27"/>
      <c r="D31" s="25"/>
      <c r="E31" s="29"/>
      <c r="F31" s="25"/>
      <c r="G31" s="25"/>
      <c r="H31" s="27"/>
      <c r="I31" s="27"/>
      <c r="J31" s="25"/>
      <c r="BM31" s="26" t="str">
        <f t="shared" si="1"/>
        <v/>
      </c>
      <c r="BN31" s="26" t="str">
        <f t="shared" si="2"/>
        <v/>
      </c>
      <c r="BO31" s="26" t="str">
        <f t="shared" si="3"/>
        <v/>
      </c>
      <c r="BQ31" s="26" t="str">
        <f t="shared" si="6"/>
        <v>-1</v>
      </c>
      <c r="BR31" s="32" t="str">
        <f t="shared" si="4"/>
        <v>-1</v>
      </c>
      <c r="BS31" s="26" t="str">
        <f t="shared" si="5"/>
        <v>-1</v>
      </c>
    </row>
    <row r="32" spans="1:71">
      <c r="A32" s="24" t="str">
        <f>IF(B32="","",IF(AND(B32&gt;1,Rapporteringskod!E32="Hela året"),"INC"&amp;"1-"&amp;Rapporteringskod!A$2&amp;"-"&amp;Rapporteringskod!D$2&amp;"-"&amp;ROW(B31),IF(AND(B32&gt;1,Rapporteringskod!E32="Jan-Okt"),"INC"&amp;"1-"&amp;Rapporteringskod!A$2&amp;"-"&amp;Rapporteringskod!D$2&amp;"-"&amp;ROW(B31),"INC"&amp;"2-"&amp;Rapporteringskod!A$2&amp;"-"&amp;Rapporteringskod!D$2&amp;"-"&amp;ROW(B31))))</f>
        <v/>
      </c>
      <c r="B32" s="27"/>
      <c r="C32" s="27"/>
      <c r="D32" s="25"/>
      <c r="E32" s="29"/>
      <c r="F32" s="25"/>
      <c r="G32" s="25"/>
      <c r="H32" s="27"/>
      <c r="I32" s="27"/>
      <c r="J32" s="25"/>
      <c r="BM32" s="26" t="str">
        <f t="shared" si="1"/>
        <v/>
      </c>
      <c r="BN32" s="26" t="str">
        <f t="shared" si="2"/>
        <v/>
      </c>
      <c r="BO32" s="26" t="str">
        <f t="shared" si="3"/>
        <v/>
      </c>
      <c r="BQ32" s="26" t="str">
        <f t="shared" si="6"/>
        <v>-1</v>
      </c>
      <c r="BR32" s="32" t="str">
        <f t="shared" si="4"/>
        <v>-1</v>
      </c>
      <c r="BS32" s="26" t="str">
        <f t="shared" si="5"/>
        <v>-1</v>
      </c>
    </row>
    <row r="33" spans="1:71">
      <c r="A33" s="24" t="str">
        <f>IF(B33="","",IF(AND(B33&gt;1,Rapporteringskod!E33="Hela året"),"INC"&amp;"1-"&amp;Rapporteringskod!A$2&amp;"-"&amp;Rapporteringskod!D$2&amp;"-"&amp;ROW(B32),IF(AND(B33&gt;1,Rapporteringskod!E33="Jan-Okt"),"INC"&amp;"1-"&amp;Rapporteringskod!A$2&amp;"-"&amp;Rapporteringskod!D$2&amp;"-"&amp;ROW(B32),"INC"&amp;"2-"&amp;Rapporteringskod!A$2&amp;"-"&amp;Rapporteringskod!D$2&amp;"-"&amp;ROW(B32))))</f>
        <v/>
      </c>
      <c r="B33" s="27"/>
      <c r="C33" s="27"/>
      <c r="D33" s="25"/>
      <c r="E33" s="29"/>
      <c r="F33" s="25"/>
      <c r="G33" s="25"/>
      <c r="H33" s="27"/>
      <c r="I33" s="27"/>
      <c r="J33" s="25"/>
      <c r="BM33" s="26" t="str">
        <f t="shared" si="1"/>
        <v/>
      </c>
      <c r="BN33" s="26" t="str">
        <f t="shared" si="2"/>
        <v/>
      </c>
      <c r="BO33" s="26" t="str">
        <f t="shared" si="3"/>
        <v/>
      </c>
      <c r="BQ33" s="26" t="str">
        <f t="shared" si="6"/>
        <v>-1</v>
      </c>
      <c r="BR33" s="32" t="str">
        <f t="shared" si="4"/>
        <v>-1</v>
      </c>
      <c r="BS33" s="26" t="str">
        <f t="shared" si="5"/>
        <v>-1</v>
      </c>
    </row>
    <row r="34" spans="1:71">
      <c r="A34" s="24" t="str">
        <f>IF(B34="","",IF(AND(B34&gt;1,Rapporteringskod!E34="Hela året"),"INC"&amp;"1-"&amp;Rapporteringskod!A$2&amp;"-"&amp;Rapporteringskod!D$2&amp;"-"&amp;ROW(B33),IF(AND(B34&gt;1,Rapporteringskod!E34="Jan-Okt"),"INC"&amp;"1-"&amp;Rapporteringskod!A$2&amp;"-"&amp;Rapporteringskod!D$2&amp;"-"&amp;ROW(B33),"INC"&amp;"2-"&amp;Rapporteringskod!A$2&amp;"-"&amp;Rapporteringskod!D$2&amp;"-"&amp;ROW(B33))))</f>
        <v/>
      </c>
      <c r="B34" s="27"/>
      <c r="C34" s="27"/>
      <c r="D34" s="25"/>
      <c r="E34" s="29"/>
      <c r="F34" s="25"/>
      <c r="G34" s="25"/>
      <c r="H34" s="27"/>
      <c r="I34" s="27"/>
      <c r="J34" s="25"/>
      <c r="BM34" s="26" t="str">
        <f t="shared" si="1"/>
        <v/>
      </c>
      <c r="BN34" s="26" t="str">
        <f t="shared" si="2"/>
        <v/>
      </c>
      <c r="BO34" s="26" t="str">
        <f t="shared" si="3"/>
        <v/>
      </c>
      <c r="BQ34" s="26" t="str">
        <f t="shared" si="6"/>
        <v>-1</v>
      </c>
      <c r="BR34" s="32" t="str">
        <f t="shared" si="4"/>
        <v>-1</v>
      </c>
      <c r="BS34" s="26" t="str">
        <f t="shared" si="5"/>
        <v>-1</v>
      </c>
    </row>
    <row r="35" spans="1:71">
      <c r="A35" s="24" t="str">
        <f>IF(B35="","",IF(AND(B35&gt;1,Rapporteringskod!E35="Hela året"),"INC"&amp;"1-"&amp;Rapporteringskod!A$2&amp;"-"&amp;Rapporteringskod!D$2&amp;"-"&amp;ROW(B34),IF(AND(B35&gt;1,Rapporteringskod!E35="Jan-Okt"),"INC"&amp;"1-"&amp;Rapporteringskod!A$2&amp;"-"&amp;Rapporteringskod!D$2&amp;"-"&amp;ROW(B34),"INC"&amp;"2-"&amp;Rapporteringskod!A$2&amp;"-"&amp;Rapporteringskod!D$2&amp;"-"&amp;ROW(B34))))</f>
        <v/>
      </c>
      <c r="B35" s="27"/>
      <c r="C35" s="27"/>
      <c r="D35" s="25"/>
      <c r="E35" s="29"/>
      <c r="F35" s="25"/>
      <c r="G35" s="25"/>
      <c r="H35" s="27"/>
      <c r="I35" s="27"/>
      <c r="J35" s="25"/>
      <c r="BM35" s="26" t="str">
        <f t="shared" si="1"/>
        <v/>
      </c>
      <c r="BN35" s="26" t="str">
        <f t="shared" si="2"/>
        <v/>
      </c>
      <c r="BO35" s="26" t="str">
        <f t="shared" si="3"/>
        <v/>
      </c>
      <c r="BQ35" s="26" t="str">
        <f t="shared" si="6"/>
        <v>-1</v>
      </c>
      <c r="BR35" s="32" t="str">
        <f t="shared" si="4"/>
        <v>-1</v>
      </c>
      <c r="BS35" s="26" t="str">
        <f t="shared" si="5"/>
        <v>-1</v>
      </c>
    </row>
    <row r="36" spans="1:71">
      <c r="A36" s="24" t="str">
        <f>IF(B36="","",IF(AND(B36&gt;1,Rapporteringskod!E36="Hela året"),"INC"&amp;"1-"&amp;Rapporteringskod!A$2&amp;"-"&amp;Rapporteringskod!D$2&amp;"-"&amp;ROW(B35),IF(AND(B36&gt;1,Rapporteringskod!E36="Jan-Okt"),"INC"&amp;"1-"&amp;Rapporteringskod!A$2&amp;"-"&amp;Rapporteringskod!D$2&amp;"-"&amp;ROW(B35),"INC"&amp;"2-"&amp;Rapporteringskod!A$2&amp;"-"&amp;Rapporteringskod!D$2&amp;"-"&amp;ROW(B35))))</f>
        <v/>
      </c>
      <c r="B36" s="27"/>
      <c r="C36" s="27"/>
      <c r="D36" s="25"/>
      <c r="E36" s="29"/>
      <c r="F36" s="25"/>
      <c r="G36" s="25"/>
      <c r="H36" s="27"/>
      <c r="I36" s="27"/>
      <c r="J36" s="25"/>
      <c r="BM36" s="26" t="str">
        <f t="shared" si="1"/>
        <v/>
      </c>
      <c r="BN36" s="26" t="str">
        <f t="shared" si="2"/>
        <v/>
      </c>
      <c r="BO36" s="26" t="str">
        <f t="shared" si="3"/>
        <v/>
      </c>
      <c r="BQ36" s="26" t="str">
        <f t="shared" si="6"/>
        <v>-1</v>
      </c>
      <c r="BR36" s="32" t="str">
        <f t="shared" si="4"/>
        <v>-1</v>
      </c>
      <c r="BS36" s="26" t="str">
        <f t="shared" si="5"/>
        <v>-1</v>
      </c>
    </row>
    <row r="37" spans="1:71">
      <c r="A37" s="24" t="str">
        <f>IF(B37="","",IF(AND(B37&gt;1,Rapporteringskod!E37="Hela året"),"INC"&amp;"1-"&amp;Rapporteringskod!A$2&amp;"-"&amp;Rapporteringskod!D$2&amp;"-"&amp;ROW(B36),IF(AND(B37&gt;1,Rapporteringskod!E37="Jan-Okt"),"INC"&amp;"1-"&amp;Rapporteringskod!A$2&amp;"-"&amp;Rapporteringskod!D$2&amp;"-"&amp;ROW(B36),"INC"&amp;"2-"&amp;Rapporteringskod!A$2&amp;"-"&amp;Rapporteringskod!D$2&amp;"-"&amp;ROW(B36))))</f>
        <v/>
      </c>
      <c r="B37" s="27"/>
      <c r="C37" s="27"/>
      <c r="D37" s="25"/>
      <c r="E37" s="29"/>
      <c r="F37" s="25"/>
      <c r="G37" s="25"/>
      <c r="H37" s="27"/>
      <c r="I37" s="27"/>
      <c r="J37" s="25"/>
      <c r="BM37" s="26" t="str">
        <f t="shared" si="1"/>
        <v/>
      </c>
      <c r="BN37" s="26" t="str">
        <f t="shared" si="2"/>
        <v/>
      </c>
      <c r="BO37" s="26" t="str">
        <f t="shared" si="3"/>
        <v/>
      </c>
      <c r="BQ37" s="26" t="str">
        <f t="shared" si="6"/>
        <v>-1</v>
      </c>
      <c r="BR37" s="32" t="str">
        <f t="shared" si="4"/>
        <v>-1</v>
      </c>
      <c r="BS37" s="26" t="str">
        <f t="shared" si="5"/>
        <v>-1</v>
      </c>
    </row>
    <row r="38" spans="1:71">
      <c r="A38" s="24" t="str">
        <f>IF(B38="","",IF(AND(B38&gt;1,Rapporteringskod!E38="Hela året"),"INC"&amp;"1-"&amp;Rapporteringskod!A$2&amp;"-"&amp;Rapporteringskod!D$2&amp;"-"&amp;ROW(B37),IF(AND(B38&gt;1,Rapporteringskod!E38="Jan-Okt"),"INC"&amp;"1-"&amp;Rapporteringskod!A$2&amp;"-"&amp;Rapporteringskod!D$2&amp;"-"&amp;ROW(B37),"INC"&amp;"2-"&amp;Rapporteringskod!A$2&amp;"-"&amp;Rapporteringskod!D$2&amp;"-"&amp;ROW(B37))))</f>
        <v/>
      </c>
      <c r="B38" s="27"/>
      <c r="C38" s="27"/>
      <c r="D38" s="25"/>
      <c r="E38" s="29"/>
      <c r="F38" s="25"/>
      <c r="G38" s="25"/>
      <c r="H38" s="27"/>
      <c r="I38" s="27"/>
      <c r="J38" s="25"/>
      <c r="BM38" s="26" t="str">
        <f t="shared" si="1"/>
        <v/>
      </c>
      <c r="BN38" s="26" t="str">
        <f t="shared" si="2"/>
        <v/>
      </c>
      <c r="BO38" s="26" t="str">
        <f t="shared" si="3"/>
        <v/>
      </c>
      <c r="BQ38" s="26" t="str">
        <f t="shared" si="6"/>
        <v>-1</v>
      </c>
      <c r="BR38" s="32" t="str">
        <f t="shared" si="4"/>
        <v>-1</v>
      </c>
      <c r="BS38" s="26" t="str">
        <f t="shared" si="5"/>
        <v>-1</v>
      </c>
    </row>
    <row r="39" spans="1:71">
      <c r="A39" s="24" t="str">
        <f>IF(B39="","",IF(AND(B39&gt;1,Rapporteringskod!E39="Hela året"),"INC"&amp;"1-"&amp;Rapporteringskod!A$2&amp;"-"&amp;Rapporteringskod!D$2&amp;"-"&amp;ROW(B38),IF(AND(B39&gt;1,Rapporteringskod!E39="Jan-Okt"),"INC"&amp;"1-"&amp;Rapporteringskod!A$2&amp;"-"&amp;Rapporteringskod!D$2&amp;"-"&amp;ROW(B38),"INC"&amp;"2-"&amp;Rapporteringskod!A$2&amp;"-"&amp;Rapporteringskod!D$2&amp;"-"&amp;ROW(B38))))</f>
        <v/>
      </c>
      <c r="B39" s="27"/>
      <c r="C39" s="27"/>
      <c r="D39" s="25"/>
      <c r="E39" s="29"/>
      <c r="F39" s="25"/>
      <c r="G39" s="25"/>
      <c r="H39" s="27"/>
      <c r="I39" s="27"/>
      <c r="J39" s="25"/>
      <c r="BM39" s="26" t="str">
        <f t="shared" si="1"/>
        <v/>
      </c>
      <c r="BN39" s="26" t="str">
        <f t="shared" si="2"/>
        <v/>
      </c>
      <c r="BO39" s="26" t="str">
        <f t="shared" si="3"/>
        <v/>
      </c>
      <c r="BQ39" s="26" t="str">
        <f t="shared" si="6"/>
        <v>-1</v>
      </c>
      <c r="BR39" s="32" t="str">
        <f t="shared" si="4"/>
        <v>-1</v>
      </c>
      <c r="BS39" s="26" t="str">
        <f t="shared" si="5"/>
        <v>-1</v>
      </c>
    </row>
    <row r="40" spans="1:71">
      <c r="A40" s="24" t="str">
        <f>IF(B40="","",IF(AND(B40&gt;1,Rapporteringskod!E40="Hela året"),"INC"&amp;"1-"&amp;Rapporteringskod!A$2&amp;"-"&amp;Rapporteringskod!D$2&amp;"-"&amp;ROW(B39),IF(AND(B40&gt;1,Rapporteringskod!E40="Jan-Okt"),"INC"&amp;"1-"&amp;Rapporteringskod!A$2&amp;"-"&amp;Rapporteringskod!D$2&amp;"-"&amp;ROW(B39),"INC"&amp;"2-"&amp;Rapporteringskod!A$2&amp;"-"&amp;Rapporteringskod!D$2&amp;"-"&amp;ROW(B39))))</f>
        <v/>
      </c>
      <c r="B40" s="27"/>
      <c r="C40" s="27"/>
      <c r="D40" s="25"/>
      <c r="E40" s="29"/>
      <c r="F40" s="25"/>
      <c r="G40" s="25"/>
      <c r="H40" s="27"/>
      <c r="I40" s="27"/>
      <c r="J40" s="25"/>
      <c r="BM40" s="26" t="str">
        <f t="shared" si="1"/>
        <v/>
      </c>
      <c r="BN40" s="26" t="str">
        <f t="shared" si="2"/>
        <v/>
      </c>
      <c r="BO40" s="26" t="str">
        <f t="shared" si="3"/>
        <v/>
      </c>
      <c r="BQ40" s="26" t="str">
        <f t="shared" si="6"/>
        <v>-1</v>
      </c>
      <c r="BR40" s="32" t="str">
        <f t="shared" si="4"/>
        <v>-1</v>
      </c>
      <c r="BS40" s="26" t="str">
        <f t="shared" si="5"/>
        <v>-1</v>
      </c>
    </row>
    <row r="41" spans="1:71">
      <c r="A41" s="24" t="str">
        <f>IF(B41="","",IF(AND(B41&gt;1,Rapporteringskod!E41="Hela året"),"INC"&amp;"1-"&amp;Rapporteringskod!A$2&amp;"-"&amp;Rapporteringskod!D$2&amp;"-"&amp;ROW(B40),IF(AND(B41&gt;1,Rapporteringskod!E41="Jan-Okt"),"INC"&amp;"1-"&amp;Rapporteringskod!A$2&amp;"-"&amp;Rapporteringskod!D$2&amp;"-"&amp;ROW(B40),"INC"&amp;"2-"&amp;Rapporteringskod!A$2&amp;"-"&amp;Rapporteringskod!D$2&amp;"-"&amp;ROW(B40))))</f>
        <v/>
      </c>
      <c r="B41" s="27"/>
      <c r="C41" s="27"/>
      <c r="D41" s="25"/>
      <c r="E41" s="29"/>
      <c r="F41" s="25"/>
      <c r="G41" s="25"/>
      <c r="H41" s="27"/>
      <c r="I41" s="27"/>
      <c r="J41" s="25"/>
      <c r="BM41" s="26" t="str">
        <f t="shared" si="1"/>
        <v/>
      </c>
      <c r="BN41" s="26" t="str">
        <f t="shared" si="2"/>
        <v/>
      </c>
      <c r="BO41" s="26" t="str">
        <f t="shared" si="3"/>
        <v/>
      </c>
      <c r="BQ41" s="26" t="str">
        <f t="shared" si="6"/>
        <v>-1</v>
      </c>
      <c r="BR41" s="32" t="str">
        <f t="shared" si="4"/>
        <v>-1</v>
      </c>
      <c r="BS41" s="26" t="str">
        <f t="shared" si="5"/>
        <v>-1</v>
      </c>
    </row>
    <row r="42" spans="1:71">
      <c r="A42" s="24" t="str">
        <f>IF(B42="","",IF(AND(B42&gt;1,Rapporteringskod!E42="Hela året"),"INC"&amp;"1-"&amp;Rapporteringskod!A$2&amp;"-"&amp;Rapporteringskod!D$2&amp;"-"&amp;ROW(B41),IF(AND(B42&gt;1,Rapporteringskod!E42="Jan-Okt"),"INC"&amp;"1-"&amp;Rapporteringskod!A$2&amp;"-"&amp;Rapporteringskod!D$2&amp;"-"&amp;ROW(B41),"INC"&amp;"2-"&amp;Rapporteringskod!A$2&amp;"-"&amp;Rapporteringskod!D$2&amp;"-"&amp;ROW(B41))))</f>
        <v/>
      </c>
      <c r="B42" s="27"/>
      <c r="C42" s="27"/>
      <c r="D42" s="25"/>
      <c r="E42" s="29"/>
      <c r="F42" s="25"/>
      <c r="G42" s="25"/>
      <c r="H42" s="27"/>
      <c r="I42" s="27"/>
      <c r="J42" s="25"/>
      <c r="BM42" s="26" t="str">
        <f t="shared" si="1"/>
        <v/>
      </c>
      <c r="BN42" s="26" t="str">
        <f t="shared" si="2"/>
        <v/>
      </c>
      <c r="BO42" s="26" t="str">
        <f t="shared" si="3"/>
        <v/>
      </c>
      <c r="BQ42" s="26" t="str">
        <f t="shared" si="6"/>
        <v>-1</v>
      </c>
      <c r="BR42" s="32" t="str">
        <f t="shared" si="4"/>
        <v>-1</v>
      </c>
      <c r="BS42" s="26" t="str">
        <f t="shared" si="5"/>
        <v>-1</v>
      </c>
    </row>
    <row r="43" spans="1:71">
      <c r="A43" s="24" t="str">
        <f>IF(B43="","",IF(AND(B43&gt;1,Rapporteringskod!E43="Hela året"),"INC"&amp;"1-"&amp;Rapporteringskod!A$2&amp;"-"&amp;Rapporteringskod!D$2&amp;"-"&amp;ROW(B42),IF(AND(B43&gt;1,Rapporteringskod!E43="Jan-Okt"),"INC"&amp;"1-"&amp;Rapporteringskod!A$2&amp;"-"&amp;Rapporteringskod!D$2&amp;"-"&amp;ROW(B42),"INC"&amp;"2-"&amp;Rapporteringskod!A$2&amp;"-"&amp;Rapporteringskod!D$2&amp;"-"&amp;ROW(B42))))</f>
        <v/>
      </c>
      <c r="B43" s="27"/>
      <c r="C43" s="27"/>
      <c r="D43" s="25"/>
      <c r="E43" s="29"/>
      <c r="F43" s="25"/>
      <c r="G43" s="25"/>
      <c r="H43" s="27"/>
      <c r="I43" s="27"/>
      <c r="J43" s="25"/>
      <c r="BM43" s="26" t="str">
        <f t="shared" si="1"/>
        <v/>
      </c>
      <c r="BN43" s="26" t="str">
        <f t="shared" si="2"/>
        <v/>
      </c>
      <c r="BO43" s="26" t="str">
        <f t="shared" si="3"/>
        <v/>
      </c>
      <c r="BQ43" s="26" t="str">
        <f t="shared" si="6"/>
        <v>-1</v>
      </c>
      <c r="BR43" s="32" t="str">
        <f t="shared" si="4"/>
        <v>-1</v>
      </c>
      <c r="BS43" s="26" t="str">
        <f t="shared" si="5"/>
        <v>-1</v>
      </c>
    </row>
    <row r="44" spans="1:71">
      <c r="A44" s="24" t="str">
        <f>IF(B44="","",IF(AND(B44&gt;1,Rapporteringskod!E44="Hela året"),"INC"&amp;"1-"&amp;Rapporteringskod!A$2&amp;"-"&amp;Rapporteringskod!D$2&amp;"-"&amp;ROW(B43),IF(AND(B44&gt;1,Rapporteringskod!E44="Jan-Okt"),"INC"&amp;"1-"&amp;Rapporteringskod!A$2&amp;"-"&amp;Rapporteringskod!D$2&amp;"-"&amp;ROW(B43),"INC"&amp;"2-"&amp;Rapporteringskod!A$2&amp;"-"&amp;Rapporteringskod!D$2&amp;"-"&amp;ROW(B43))))</f>
        <v/>
      </c>
      <c r="B44" s="27"/>
      <c r="C44" s="27"/>
      <c r="D44" s="25"/>
      <c r="E44" s="29"/>
      <c r="F44" s="25"/>
      <c r="G44" s="25"/>
      <c r="H44" s="27"/>
      <c r="I44" s="27"/>
      <c r="J44" s="25"/>
      <c r="BM44" s="26" t="str">
        <f t="shared" si="1"/>
        <v/>
      </c>
      <c r="BN44" s="26" t="str">
        <f t="shared" si="2"/>
        <v/>
      </c>
      <c r="BO44" s="26" t="str">
        <f t="shared" si="3"/>
        <v/>
      </c>
      <c r="BQ44" s="26" t="str">
        <f t="shared" si="6"/>
        <v>-1</v>
      </c>
      <c r="BR44" s="32" t="str">
        <f t="shared" si="4"/>
        <v>-1</v>
      </c>
      <c r="BS44" s="26" t="str">
        <f t="shared" si="5"/>
        <v>-1</v>
      </c>
    </row>
    <row r="45" spans="1:71">
      <c r="A45" s="24" t="str">
        <f>IF(B45="","",IF(AND(B45&gt;1,Rapporteringskod!E45="Hela året"),"INC"&amp;"1-"&amp;Rapporteringskod!A$2&amp;"-"&amp;Rapporteringskod!D$2&amp;"-"&amp;ROW(B44),IF(AND(B45&gt;1,Rapporteringskod!E45="Jan-Okt"),"INC"&amp;"1-"&amp;Rapporteringskod!A$2&amp;"-"&amp;Rapporteringskod!D$2&amp;"-"&amp;ROW(B44),"INC"&amp;"2-"&amp;Rapporteringskod!A$2&amp;"-"&amp;Rapporteringskod!D$2&amp;"-"&amp;ROW(B44))))</f>
        <v/>
      </c>
      <c r="B45" s="27"/>
      <c r="C45" s="27"/>
      <c r="D45" s="25"/>
      <c r="E45" s="29"/>
      <c r="F45" s="25"/>
      <c r="G45" s="25"/>
      <c r="H45" s="27"/>
      <c r="I45" s="27"/>
      <c r="J45" s="25"/>
      <c r="BM45" s="26" t="str">
        <f t="shared" si="1"/>
        <v/>
      </c>
      <c r="BN45" s="26" t="str">
        <f t="shared" si="2"/>
        <v/>
      </c>
      <c r="BO45" s="26" t="str">
        <f t="shared" si="3"/>
        <v/>
      </c>
      <c r="BQ45" s="26" t="str">
        <f t="shared" si="6"/>
        <v>-1</v>
      </c>
      <c r="BR45" s="32" t="str">
        <f t="shared" si="4"/>
        <v>-1</v>
      </c>
      <c r="BS45" s="26" t="str">
        <f t="shared" si="5"/>
        <v>-1</v>
      </c>
    </row>
    <row r="46" spans="1:71">
      <c r="A46" s="24" t="str">
        <f>IF(B46="","",IF(AND(B46&gt;1,Rapporteringskod!E46="Hela året"),"INC"&amp;"1-"&amp;Rapporteringskod!A$2&amp;"-"&amp;Rapporteringskod!D$2&amp;"-"&amp;ROW(B45),IF(AND(B46&gt;1,Rapporteringskod!E46="Jan-Okt"),"INC"&amp;"1-"&amp;Rapporteringskod!A$2&amp;"-"&amp;Rapporteringskod!D$2&amp;"-"&amp;ROW(B45),"INC"&amp;"2-"&amp;Rapporteringskod!A$2&amp;"-"&amp;Rapporteringskod!D$2&amp;"-"&amp;ROW(B45))))</f>
        <v/>
      </c>
      <c r="B46" s="27"/>
      <c r="C46" s="27"/>
      <c r="D46" s="25"/>
      <c r="E46" s="29"/>
      <c r="F46" s="25"/>
      <c r="G46" s="25"/>
      <c r="H46" s="27"/>
      <c r="I46" s="27"/>
      <c r="J46" s="25"/>
      <c r="BM46" s="26" t="str">
        <f t="shared" si="1"/>
        <v/>
      </c>
      <c r="BN46" s="26" t="str">
        <f t="shared" si="2"/>
        <v/>
      </c>
      <c r="BO46" s="26" t="str">
        <f t="shared" si="3"/>
        <v/>
      </c>
      <c r="BQ46" s="26" t="str">
        <f t="shared" si="6"/>
        <v>-1</v>
      </c>
      <c r="BR46" s="32" t="str">
        <f t="shared" si="4"/>
        <v>-1</v>
      </c>
      <c r="BS46" s="26" t="str">
        <f t="shared" si="5"/>
        <v>-1</v>
      </c>
    </row>
    <row r="47" spans="1:71">
      <c r="A47" s="24" t="str">
        <f>IF(B47="","",IF(AND(B47&gt;1,Rapporteringskod!E47="Hela året"),"INC"&amp;"1-"&amp;Rapporteringskod!A$2&amp;"-"&amp;Rapporteringskod!D$2&amp;"-"&amp;ROW(B46),IF(AND(B47&gt;1,Rapporteringskod!E47="Jan-Okt"),"INC"&amp;"1-"&amp;Rapporteringskod!A$2&amp;"-"&amp;Rapporteringskod!D$2&amp;"-"&amp;ROW(B46),"INC"&amp;"2-"&amp;Rapporteringskod!A$2&amp;"-"&amp;Rapporteringskod!D$2&amp;"-"&amp;ROW(B46))))</f>
        <v/>
      </c>
      <c r="B47" s="27"/>
      <c r="C47" s="27"/>
      <c r="D47" s="25"/>
      <c r="E47" s="29"/>
      <c r="F47" s="25"/>
      <c r="G47" s="25"/>
      <c r="H47" s="27"/>
      <c r="I47" s="27"/>
      <c r="J47" s="25"/>
      <c r="BM47" s="26" t="str">
        <f t="shared" si="1"/>
        <v/>
      </c>
      <c r="BN47" s="26" t="str">
        <f t="shared" si="2"/>
        <v/>
      </c>
      <c r="BO47" s="26" t="str">
        <f t="shared" si="3"/>
        <v/>
      </c>
      <c r="BQ47" s="26" t="str">
        <f t="shared" si="6"/>
        <v>-1</v>
      </c>
      <c r="BR47" s="32" t="str">
        <f t="shared" si="4"/>
        <v>-1</v>
      </c>
      <c r="BS47" s="26" t="str">
        <f t="shared" si="5"/>
        <v>-1</v>
      </c>
    </row>
    <row r="48" spans="1:71">
      <c r="A48" s="24" t="str">
        <f>IF(B48="","",IF(AND(B48&gt;1,Rapporteringskod!E48="Hela året"),"INC"&amp;"1-"&amp;Rapporteringskod!A$2&amp;"-"&amp;Rapporteringskod!D$2&amp;"-"&amp;ROW(B47),IF(AND(B48&gt;1,Rapporteringskod!E48="Jan-Okt"),"INC"&amp;"1-"&amp;Rapporteringskod!A$2&amp;"-"&amp;Rapporteringskod!D$2&amp;"-"&amp;ROW(B47),"INC"&amp;"2-"&amp;Rapporteringskod!A$2&amp;"-"&amp;Rapporteringskod!D$2&amp;"-"&amp;ROW(B47))))</f>
        <v/>
      </c>
      <c r="B48" s="27"/>
      <c r="C48" s="27"/>
      <c r="D48" s="25"/>
      <c r="E48" s="29"/>
      <c r="F48" s="25"/>
      <c r="G48" s="25"/>
      <c r="H48" s="27"/>
      <c r="I48" s="27"/>
      <c r="J48" s="25"/>
      <c r="BM48" s="26" t="str">
        <f t="shared" si="1"/>
        <v/>
      </c>
      <c r="BN48" s="26" t="str">
        <f t="shared" si="2"/>
        <v/>
      </c>
      <c r="BO48" s="26" t="str">
        <f t="shared" si="3"/>
        <v/>
      </c>
      <c r="BQ48" s="26" t="str">
        <f t="shared" si="6"/>
        <v>-1</v>
      </c>
      <c r="BR48" s="32" t="str">
        <f t="shared" si="4"/>
        <v>-1</v>
      </c>
      <c r="BS48" s="26" t="str">
        <f t="shared" si="5"/>
        <v>-1</v>
      </c>
    </row>
    <row r="49" spans="1:71">
      <c r="A49" s="24" t="str">
        <f>IF(B49="","",IF(AND(B49&gt;1,Rapporteringskod!E49="Hela året"),"INC"&amp;"1-"&amp;Rapporteringskod!A$2&amp;"-"&amp;Rapporteringskod!D$2&amp;"-"&amp;ROW(B48),IF(AND(B49&gt;1,Rapporteringskod!E49="Jan-Okt"),"INC"&amp;"1-"&amp;Rapporteringskod!A$2&amp;"-"&amp;Rapporteringskod!D$2&amp;"-"&amp;ROW(B48),"INC"&amp;"2-"&amp;Rapporteringskod!A$2&amp;"-"&amp;Rapporteringskod!D$2&amp;"-"&amp;ROW(B48))))</f>
        <v/>
      </c>
      <c r="B49" s="27"/>
      <c r="C49" s="27"/>
      <c r="D49" s="25"/>
      <c r="E49" s="29"/>
      <c r="F49" s="25"/>
      <c r="G49" s="25"/>
      <c r="H49" s="27"/>
      <c r="I49" s="27"/>
      <c r="J49" s="25"/>
      <c r="BM49" s="26" t="str">
        <f t="shared" si="1"/>
        <v/>
      </c>
      <c r="BN49" s="26" t="str">
        <f t="shared" si="2"/>
        <v/>
      </c>
      <c r="BO49" s="26" t="str">
        <f t="shared" si="3"/>
        <v/>
      </c>
      <c r="BQ49" s="26" t="str">
        <f t="shared" si="6"/>
        <v>-1</v>
      </c>
      <c r="BR49" s="32" t="str">
        <f t="shared" si="4"/>
        <v>-1</v>
      </c>
      <c r="BS49" s="26" t="str">
        <f t="shared" si="5"/>
        <v>-1</v>
      </c>
    </row>
    <row r="50" spans="1:71">
      <c r="A50" s="24" t="str">
        <f>IF(B50="","",IF(AND(B50&gt;1,Rapporteringskod!E50="Hela året"),"INC"&amp;"1-"&amp;Rapporteringskod!A$2&amp;"-"&amp;Rapporteringskod!D$2&amp;"-"&amp;ROW(B49),IF(AND(B50&gt;1,Rapporteringskod!E50="Jan-Okt"),"INC"&amp;"1-"&amp;Rapporteringskod!A$2&amp;"-"&amp;Rapporteringskod!D$2&amp;"-"&amp;ROW(B49),"INC"&amp;"2-"&amp;Rapporteringskod!A$2&amp;"-"&amp;Rapporteringskod!D$2&amp;"-"&amp;ROW(B49))))</f>
        <v/>
      </c>
      <c r="B50" s="27"/>
      <c r="C50" s="27"/>
      <c r="D50" s="25"/>
      <c r="E50" s="29"/>
      <c r="F50" s="25"/>
      <c r="G50" s="25"/>
      <c r="H50" s="27"/>
      <c r="I50" s="27"/>
      <c r="J50" s="25"/>
      <c r="BM50" s="26" t="str">
        <f t="shared" si="1"/>
        <v/>
      </c>
      <c r="BN50" s="26" t="str">
        <f t="shared" si="2"/>
        <v/>
      </c>
      <c r="BO50" s="26" t="str">
        <f t="shared" si="3"/>
        <v/>
      </c>
      <c r="BQ50" s="26" t="str">
        <f t="shared" si="6"/>
        <v>-1</v>
      </c>
      <c r="BR50" s="32" t="str">
        <f t="shared" si="4"/>
        <v>-1</v>
      </c>
      <c r="BS50" s="26" t="str">
        <f t="shared" si="5"/>
        <v>-1</v>
      </c>
    </row>
    <row r="51" spans="1:71">
      <c r="A51" s="24" t="str">
        <f>IF(B51="","",IF(AND(B51&gt;1,Rapporteringskod!E51="Hela året"),"INC"&amp;"1-"&amp;Rapporteringskod!A$2&amp;"-"&amp;Rapporteringskod!D$2&amp;"-"&amp;ROW(B50),IF(AND(B51&gt;1,Rapporteringskod!E51="Jan-Okt"),"INC"&amp;"1-"&amp;Rapporteringskod!A$2&amp;"-"&amp;Rapporteringskod!D$2&amp;"-"&amp;ROW(B50),"INC"&amp;"2-"&amp;Rapporteringskod!A$2&amp;"-"&amp;Rapporteringskod!D$2&amp;"-"&amp;ROW(B50))))</f>
        <v/>
      </c>
      <c r="B51" s="27"/>
      <c r="C51" s="27"/>
      <c r="D51" s="25"/>
      <c r="E51" s="29"/>
      <c r="F51" s="25"/>
      <c r="G51" s="25"/>
      <c r="H51" s="27"/>
      <c r="I51" s="27"/>
      <c r="J51" s="25"/>
      <c r="BM51" s="26" t="str">
        <f t="shared" si="1"/>
        <v/>
      </c>
      <c r="BN51" s="26" t="str">
        <f t="shared" si="2"/>
        <v/>
      </c>
      <c r="BO51" s="26" t="str">
        <f t="shared" si="3"/>
        <v/>
      </c>
      <c r="BQ51" s="26" t="str">
        <f t="shared" si="6"/>
        <v>-1</v>
      </c>
      <c r="BR51" s="32" t="str">
        <f t="shared" si="4"/>
        <v>-1</v>
      </c>
      <c r="BS51" s="26" t="str">
        <f t="shared" si="5"/>
        <v>-1</v>
      </c>
    </row>
    <row r="52" spans="1:71">
      <c r="A52" s="24" t="str">
        <f>IF(B52="","",IF(AND(B52&gt;1,Rapporteringskod!E52="Hela året"),"INC"&amp;"1-"&amp;Rapporteringskod!A$2&amp;"-"&amp;Rapporteringskod!D$2&amp;"-"&amp;ROW(B51),IF(AND(B52&gt;1,Rapporteringskod!E52="Jan-Okt"),"INC"&amp;"1-"&amp;Rapporteringskod!A$2&amp;"-"&amp;Rapporteringskod!D$2&amp;"-"&amp;ROW(B51),"INC"&amp;"2-"&amp;Rapporteringskod!A$2&amp;"-"&amp;Rapporteringskod!D$2&amp;"-"&amp;ROW(B51))))</f>
        <v/>
      </c>
      <c r="B52" s="27"/>
      <c r="C52" s="27"/>
      <c r="D52" s="25"/>
      <c r="E52" s="29"/>
      <c r="F52" s="25"/>
      <c r="G52" s="25"/>
      <c r="H52" s="27"/>
      <c r="I52" s="27"/>
      <c r="J52" s="25"/>
      <c r="BM52" s="26" t="str">
        <f t="shared" si="1"/>
        <v/>
      </c>
      <c r="BN52" s="26" t="str">
        <f t="shared" si="2"/>
        <v/>
      </c>
      <c r="BO52" s="26" t="str">
        <f t="shared" si="3"/>
        <v/>
      </c>
      <c r="BQ52" s="26" t="str">
        <f t="shared" si="6"/>
        <v>-1</v>
      </c>
      <c r="BR52" s="32" t="str">
        <f t="shared" si="4"/>
        <v>-1</v>
      </c>
      <c r="BS52" s="26" t="str">
        <f t="shared" si="5"/>
        <v>-1</v>
      </c>
    </row>
    <row r="53" spans="1:71">
      <c r="A53" s="24" t="str">
        <f>IF(B53="","",IF(AND(B53&gt;1,Rapporteringskod!E53="Hela året"),"INC"&amp;"1-"&amp;Rapporteringskod!A$2&amp;"-"&amp;Rapporteringskod!D$2&amp;"-"&amp;ROW(B52),IF(AND(B53&gt;1,Rapporteringskod!E53="Jan-Okt"),"INC"&amp;"1-"&amp;Rapporteringskod!A$2&amp;"-"&amp;Rapporteringskod!D$2&amp;"-"&amp;ROW(B52),"INC"&amp;"2-"&amp;Rapporteringskod!A$2&amp;"-"&amp;Rapporteringskod!D$2&amp;"-"&amp;ROW(B52))))</f>
        <v/>
      </c>
      <c r="B53" s="27"/>
      <c r="C53" s="27"/>
      <c r="D53" s="25"/>
      <c r="E53" s="29"/>
      <c r="F53" s="25"/>
      <c r="G53" s="25"/>
      <c r="H53" s="27"/>
      <c r="I53" s="27"/>
      <c r="J53" s="25"/>
      <c r="BM53" s="26" t="str">
        <f t="shared" si="1"/>
        <v/>
      </c>
      <c r="BN53" s="26" t="str">
        <f t="shared" si="2"/>
        <v/>
      </c>
      <c r="BO53" s="26" t="str">
        <f t="shared" si="3"/>
        <v/>
      </c>
      <c r="BQ53" s="26" t="str">
        <f t="shared" si="6"/>
        <v>-1</v>
      </c>
      <c r="BR53" s="32" t="str">
        <f t="shared" si="4"/>
        <v>-1</v>
      </c>
      <c r="BS53" s="26" t="str">
        <f t="shared" si="5"/>
        <v>-1</v>
      </c>
    </row>
    <row r="54" spans="1:71">
      <c r="A54" s="24" t="str">
        <f>IF(B54="","",IF(AND(B54&gt;1,Rapporteringskod!E54="Hela året"),"INC"&amp;"1-"&amp;Rapporteringskod!A$2&amp;"-"&amp;Rapporteringskod!D$2&amp;"-"&amp;ROW(B53),IF(AND(B54&gt;1,Rapporteringskod!E54="Jan-Okt"),"INC"&amp;"1-"&amp;Rapporteringskod!A$2&amp;"-"&amp;Rapporteringskod!D$2&amp;"-"&amp;ROW(B53),"INC"&amp;"2-"&amp;Rapporteringskod!A$2&amp;"-"&amp;Rapporteringskod!D$2&amp;"-"&amp;ROW(B53))))</f>
        <v/>
      </c>
      <c r="B54" s="27"/>
      <c r="C54" s="27"/>
      <c r="D54" s="25"/>
      <c r="E54" s="29"/>
      <c r="F54" s="25"/>
      <c r="G54" s="25"/>
      <c r="H54" s="27"/>
      <c r="I54" s="27"/>
      <c r="J54" s="25"/>
      <c r="BM54" s="26" t="str">
        <f t="shared" si="1"/>
        <v/>
      </c>
      <c r="BN54" s="26" t="str">
        <f t="shared" si="2"/>
        <v/>
      </c>
      <c r="BO54" s="26" t="str">
        <f t="shared" si="3"/>
        <v/>
      </c>
      <c r="BQ54" s="26" t="str">
        <f t="shared" si="6"/>
        <v>-1</v>
      </c>
      <c r="BR54" s="32" t="str">
        <f t="shared" si="4"/>
        <v>-1</v>
      </c>
      <c r="BS54" s="26" t="str">
        <f t="shared" si="5"/>
        <v>-1</v>
      </c>
    </row>
    <row r="55" spans="1:71">
      <c r="A55" s="24" t="str">
        <f>IF(B55="","",IF(AND(B55&gt;1,Rapporteringskod!E55="Hela året"),"INC"&amp;"1-"&amp;Rapporteringskod!A$2&amp;"-"&amp;Rapporteringskod!D$2&amp;"-"&amp;ROW(B54),IF(AND(B55&gt;1,Rapporteringskod!E55="Jan-Okt"),"INC"&amp;"1-"&amp;Rapporteringskod!A$2&amp;"-"&amp;Rapporteringskod!D$2&amp;"-"&amp;ROW(B54),"INC"&amp;"2-"&amp;Rapporteringskod!A$2&amp;"-"&amp;Rapporteringskod!D$2&amp;"-"&amp;ROW(B54))))</f>
        <v/>
      </c>
      <c r="B55" s="27"/>
      <c r="C55" s="27"/>
      <c r="D55" s="25"/>
      <c r="E55" s="29"/>
      <c r="F55" s="25"/>
      <c r="G55" s="25"/>
      <c r="H55" s="27"/>
      <c r="I55" s="27"/>
      <c r="J55" s="25"/>
      <c r="BM55" s="26" t="str">
        <f t="shared" si="1"/>
        <v/>
      </c>
      <c r="BN55" s="26" t="str">
        <f t="shared" si="2"/>
        <v/>
      </c>
      <c r="BO55" s="26" t="str">
        <f t="shared" si="3"/>
        <v/>
      </c>
      <c r="BQ55" s="26" t="str">
        <f t="shared" si="6"/>
        <v>-1</v>
      </c>
      <c r="BR55" s="32" t="str">
        <f t="shared" si="4"/>
        <v>-1</v>
      </c>
      <c r="BS55" s="26" t="str">
        <f t="shared" si="5"/>
        <v>-1</v>
      </c>
    </row>
    <row r="56" spans="1:71">
      <c r="A56" s="24" t="str">
        <f>IF(B56="","",IF(AND(B56&gt;1,Rapporteringskod!E56="Hela året"),"INC"&amp;"1-"&amp;Rapporteringskod!A$2&amp;"-"&amp;Rapporteringskod!D$2&amp;"-"&amp;ROW(B55),IF(AND(B56&gt;1,Rapporteringskod!E56="Jan-Okt"),"INC"&amp;"1-"&amp;Rapporteringskod!A$2&amp;"-"&amp;Rapporteringskod!D$2&amp;"-"&amp;ROW(B55),"INC"&amp;"2-"&amp;Rapporteringskod!A$2&amp;"-"&amp;Rapporteringskod!D$2&amp;"-"&amp;ROW(B55))))</f>
        <v/>
      </c>
      <c r="B56" s="27"/>
      <c r="C56" s="27"/>
      <c r="D56" s="25"/>
      <c r="E56" s="29"/>
      <c r="F56" s="25"/>
      <c r="G56" s="25"/>
      <c r="H56" s="27"/>
      <c r="I56" s="27"/>
      <c r="J56" s="25"/>
      <c r="BM56" s="26" t="str">
        <f t="shared" si="1"/>
        <v/>
      </c>
      <c r="BN56" s="26" t="str">
        <f t="shared" si="2"/>
        <v/>
      </c>
      <c r="BO56" s="26" t="str">
        <f t="shared" si="3"/>
        <v/>
      </c>
      <c r="BQ56" s="26" t="str">
        <f t="shared" si="6"/>
        <v>-1</v>
      </c>
      <c r="BR56" s="32" t="str">
        <f t="shared" si="4"/>
        <v>-1</v>
      </c>
      <c r="BS56" s="26" t="str">
        <f t="shared" si="5"/>
        <v>-1</v>
      </c>
    </row>
    <row r="57" spans="1:71">
      <c r="A57" s="24" t="str">
        <f>IF(B57="","",IF(AND(B57&gt;1,Rapporteringskod!E57="Hela året"),"INC"&amp;"1-"&amp;Rapporteringskod!A$2&amp;"-"&amp;Rapporteringskod!D$2&amp;"-"&amp;ROW(B56),IF(AND(B57&gt;1,Rapporteringskod!E57="Jan-Okt"),"INC"&amp;"1-"&amp;Rapporteringskod!A$2&amp;"-"&amp;Rapporteringskod!D$2&amp;"-"&amp;ROW(B56),"INC"&amp;"2-"&amp;Rapporteringskod!A$2&amp;"-"&amp;Rapporteringskod!D$2&amp;"-"&amp;ROW(B56))))</f>
        <v/>
      </c>
      <c r="B57" s="27"/>
      <c r="C57" s="27"/>
      <c r="D57" s="25"/>
      <c r="E57" s="29"/>
      <c r="F57" s="25"/>
      <c r="G57" s="25"/>
      <c r="H57" s="27"/>
      <c r="I57" s="27"/>
      <c r="J57" s="25"/>
      <c r="BM57" s="26" t="str">
        <f t="shared" si="1"/>
        <v/>
      </c>
      <c r="BN57" s="26" t="str">
        <f t="shared" si="2"/>
        <v/>
      </c>
      <c r="BO57" s="26" t="str">
        <f t="shared" si="3"/>
        <v/>
      </c>
      <c r="BQ57" s="26" t="str">
        <f t="shared" si="6"/>
        <v>-1</v>
      </c>
      <c r="BR57" s="32" t="str">
        <f t="shared" si="4"/>
        <v>-1</v>
      </c>
      <c r="BS57" s="26" t="str">
        <f t="shared" si="5"/>
        <v>-1</v>
      </c>
    </row>
    <row r="58" spans="1:71">
      <c r="A58" s="24" t="str">
        <f>IF(B58="","",IF(AND(B58&gt;1,Rapporteringskod!E58="Hela året"),"INC"&amp;"1-"&amp;Rapporteringskod!A$2&amp;"-"&amp;Rapporteringskod!D$2&amp;"-"&amp;ROW(B57),IF(AND(B58&gt;1,Rapporteringskod!E58="Jan-Okt"),"INC"&amp;"1-"&amp;Rapporteringskod!A$2&amp;"-"&amp;Rapporteringskod!D$2&amp;"-"&amp;ROW(B57),"INC"&amp;"2-"&amp;Rapporteringskod!A$2&amp;"-"&amp;Rapporteringskod!D$2&amp;"-"&amp;ROW(B57))))</f>
        <v/>
      </c>
      <c r="B58" s="27"/>
      <c r="C58" s="27"/>
      <c r="D58" s="25"/>
      <c r="E58" s="29"/>
      <c r="F58" s="25"/>
      <c r="G58" s="25"/>
      <c r="H58" s="27"/>
      <c r="I58" s="27"/>
      <c r="J58" s="25"/>
      <c r="BM58" s="26" t="str">
        <f t="shared" si="1"/>
        <v/>
      </c>
      <c r="BN58" s="26" t="str">
        <f t="shared" si="2"/>
        <v/>
      </c>
      <c r="BO58" s="26" t="str">
        <f t="shared" si="3"/>
        <v/>
      </c>
      <c r="BQ58" s="26" t="str">
        <f t="shared" si="6"/>
        <v>-1</v>
      </c>
      <c r="BR58" s="32" t="str">
        <f t="shared" si="4"/>
        <v>-1</v>
      </c>
      <c r="BS58" s="26" t="str">
        <f t="shared" si="5"/>
        <v>-1</v>
      </c>
    </row>
    <row r="59" spans="1:71">
      <c r="A59" s="24" t="str">
        <f>IF(B59="","",IF(AND(B59&gt;1,Rapporteringskod!E59="Hela året"),"INC"&amp;"1-"&amp;Rapporteringskod!A$2&amp;"-"&amp;Rapporteringskod!D$2&amp;"-"&amp;ROW(B58),IF(AND(B59&gt;1,Rapporteringskod!E59="Jan-Okt"),"INC"&amp;"1-"&amp;Rapporteringskod!A$2&amp;"-"&amp;Rapporteringskod!D$2&amp;"-"&amp;ROW(B58),"INC"&amp;"2-"&amp;Rapporteringskod!A$2&amp;"-"&amp;Rapporteringskod!D$2&amp;"-"&amp;ROW(B58))))</f>
        <v/>
      </c>
      <c r="B59" s="27"/>
      <c r="C59" s="27"/>
      <c r="D59" s="25"/>
      <c r="E59" s="29"/>
      <c r="F59" s="25"/>
      <c r="G59" s="25"/>
      <c r="H59" s="27"/>
      <c r="I59" s="27"/>
      <c r="J59" s="25"/>
      <c r="BM59" s="26" t="str">
        <f t="shared" si="1"/>
        <v/>
      </c>
      <c r="BN59" s="26" t="str">
        <f t="shared" si="2"/>
        <v/>
      </c>
      <c r="BO59" s="26" t="str">
        <f t="shared" si="3"/>
        <v/>
      </c>
      <c r="BQ59" s="26" t="str">
        <f t="shared" si="6"/>
        <v>-1</v>
      </c>
      <c r="BR59" s="32" t="str">
        <f t="shared" si="4"/>
        <v>-1</v>
      </c>
      <c r="BS59" s="26" t="str">
        <f t="shared" si="5"/>
        <v>-1</v>
      </c>
    </row>
    <row r="60" spans="1:71">
      <c r="A60" s="24" t="str">
        <f>IF(B60="","",IF(AND(B60&gt;1,Rapporteringskod!E60="Hela året"),"INC"&amp;"1-"&amp;Rapporteringskod!A$2&amp;"-"&amp;Rapporteringskod!D$2&amp;"-"&amp;ROW(B59),IF(AND(B60&gt;1,Rapporteringskod!E60="Jan-Okt"),"INC"&amp;"1-"&amp;Rapporteringskod!A$2&amp;"-"&amp;Rapporteringskod!D$2&amp;"-"&amp;ROW(B59),"INC"&amp;"2-"&amp;Rapporteringskod!A$2&amp;"-"&amp;Rapporteringskod!D$2&amp;"-"&amp;ROW(B59))))</f>
        <v/>
      </c>
      <c r="B60" s="27"/>
      <c r="C60" s="27"/>
      <c r="D60" s="25"/>
      <c r="E60" s="29"/>
      <c r="F60" s="25"/>
      <c r="G60" s="25"/>
      <c r="H60" s="27"/>
      <c r="I60" s="27"/>
      <c r="J60" s="25"/>
      <c r="BM60" s="26" t="str">
        <f t="shared" si="1"/>
        <v/>
      </c>
      <c r="BN60" s="26" t="str">
        <f t="shared" si="2"/>
        <v/>
      </c>
      <c r="BO60" s="26" t="str">
        <f t="shared" si="3"/>
        <v/>
      </c>
      <c r="BQ60" s="26" t="str">
        <f t="shared" si="6"/>
        <v>-1</v>
      </c>
      <c r="BR60" s="32" t="str">
        <f t="shared" si="4"/>
        <v>-1</v>
      </c>
      <c r="BS60" s="26" t="str">
        <f t="shared" si="5"/>
        <v>-1</v>
      </c>
    </row>
    <row r="61" spans="1:71">
      <c r="A61" s="24" t="str">
        <f>IF(B61="","",IF(AND(B61&gt;1,Rapporteringskod!E61="Hela året"),"INC"&amp;"1-"&amp;Rapporteringskod!A$2&amp;"-"&amp;Rapporteringskod!D$2&amp;"-"&amp;ROW(B60),IF(AND(B61&gt;1,Rapporteringskod!E61="Jan-Okt"),"INC"&amp;"1-"&amp;Rapporteringskod!A$2&amp;"-"&amp;Rapporteringskod!D$2&amp;"-"&amp;ROW(B60),"INC"&amp;"2-"&amp;Rapporteringskod!A$2&amp;"-"&amp;Rapporteringskod!D$2&amp;"-"&amp;ROW(B60))))</f>
        <v/>
      </c>
      <c r="B61" s="27"/>
      <c r="C61" s="27"/>
      <c r="D61" s="25"/>
      <c r="E61" s="29"/>
      <c r="F61" s="25"/>
      <c r="G61" s="25"/>
      <c r="H61" s="27"/>
      <c r="I61" s="27"/>
      <c r="J61" s="25"/>
      <c r="BM61" s="26" t="str">
        <f t="shared" si="1"/>
        <v/>
      </c>
      <c r="BN61" s="26" t="str">
        <f t="shared" si="2"/>
        <v/>
      </c>
      <c r="BO61" s="26" t="str">
        <f t="shared" si="3"/>
        <v/>
      </c>
      <c r="BQ61" s="26" t="str">
        <f t="shared" si="6"/>
        <v>-1</v>
      </c>
      <c r="BR61" s="32" t="str">
        <f t="shared" si="4"/>
        <v>-1</v>
      </c>
      <c r="BS61" s="26" t="str">
        <f t="shared" si="5"/>
        <v>-1</v>
      </c>
    </row>
    <row r="62" spans="1:71">
      <c r="A62" s="24" t="str">
        <f>IF(B62="","",IF(AND(B62&gt;1,Rapporteringskod!E62="Hela året"),"INC"&amp;"1-"&amp;Rapporteringskod!A$2&amp;"-"&amp;Rapporteringskod!D$2&amp;"-"&amp;ROW(B61),IF(AND(B62&gt;1,Rapporteringskod!E62="Jan-Okt"),"INC"&amp;"1-"&amp;Rapporteringskod!A$2&amp;"-"&amp;Rapporteringskod!D$2&amp;"-"&amp;ROW(B61),"INC"&amp;"2-"&amp;Rapporteringskod!A$2&amp;"-"&amp;Rapporteringskod!D$2&amp;"-"&amp;ROW(B61))))</f>
        <v/>
      </c>
      <c r="B62" s="27"/>
      <c r="C62" s="27"/>
      <c r="D62" s="25"/>
      <c r="E62" s="29"/>
      <c r="F62" s="25"/>
      <c r="G62" s="25"/>
      <c r="H62" s="27"/>
      <c r="I62" s="27"/>
      <c r="J62" s="25"/>
      <c r="BM62" s="26" t="str">
        <f t="shared" si="1"/>
        <v/>
      </c>
      <c r="BN62" s="26" t="str">
        <f t="shared" si="2"/>
        <v/>
      </c>
      <c r="BO62" s="26" t="str">
        <f t="shared" si="3"/>
        <v/>
      </c>
      <c r="BQ62" s="26" t="str">
        <f t="shared" si="6"/>
        <v>-1</v>
      </c>
      <c r="BR62" s="32" t="str">
        <f t="shared" si="4"/>
        <v>-1</v>
      </c>
      <c r="BS62" s="26" t="str">
        <f t="shared" si="5"/>
        <v>-1</v>
      </c>
    </row>
    <row r="63" spans="1:71">
      <c r="A63" s="24" t="str">
        <f>IF(B63="","",IF(AND(B63&gt;1,Rapporteringskod!E63="Hela året"),"INC"&amp;"1-"&amp;Rapporteringskod!A$2&amp;"-"&amp;Rapporteringskod!D$2&amp;"-"&amp;ROW(B62),IF(AND(B63&gt;1,Rapporteringskod!E63="Jan-Okt"),"INC"&amp;"1-"&amp;Rapporteringskod!A$2&amp;"-"&amp;Rapporteringskod!D$2&amp;"-"&amp;ROW(B62),"INC"&amp;"2-"&amp;Rapporteringskod!A$2&amp;"-"&amp;Rapporteringskod!D$2&amp;"-"&amp;ROW(B62))))</f>
        <v/>
      </c>
      <c r="B63" s="27"/>
      <c r="C63" s="27"/>
      <c r="D63" s="25"/>
      <c r="E63" s="29"/>
      <c r="F63" s="25"/>
      <c r="G63" s="25"/>
      <c r="H63" s="27"/>
      <c r="I63" s="27"/>
      <c r="J63" s="25"/>
      <c r="BM63" s="26" t="str">
        <f t="shared" si="1"/>
        <v/>
      </c>
      <c r="BN63" s="26" t="str">
        <f t="shared" si="2"/>
        <v/>
      </c>
      <c r="BO63" s="26" t="str">
        <f t="shared" si="3"/>
        <v/>
      </c>
      <c r="BQ63" s="26" t="str">
        <f t="shared" si="6"/>
        <v>-1</v>
      </c>
      <c r="BR63" s="32" t="str">
        <f t="shared" si="4"/>
        <v>-1</v>
      </c>
      <c r="BS63" s="26" t="str">
        <f t="shared" si="5"/>
        <v>-1</v>
      </c>
    </row>
    <row r="64" spans="1:71">
      <c r="A64" s="24" t="str">
        <f>IF(B64="","",IF(AND(B64&gt;1,Rapporteringskod!E64="Hela året"),"INC"&amp;"1-"&amp;Rapporteringskod!A$2&amp;"-"&amp;Rapporteringskod!D$2&amp;"-"&amp;ROW(B63),IF(AND(B64&gt;1,Rapporteringskod!E64="Jan-Okt"),"INC"&amp;"1-"&amp;Rapporteringskod!A$2&amp;"-"&amp;Rapporteringskod!D$2&amp;"-"&amp;ROW(B63),"INC"&amp;"2-"&amp;Rapporteringskod!A$2&amp;"-"&amp;Rapporteringskod!D$2&amp;"-"&amp;ROW(B63))))</f>
        <v/>
      </c>
      <c r="B64" s="27"/>
      <c r="C64" s="27"/>
      <c r="D64" s="25"/>
      <c r="E64" s="29"/>
      <c r="F64" s="25"/>
      <c r="G64" s="25"/>
      <c r="H64" s="27"/>
      <c r="I64" s="27"/>
      <c r="J64" s="25"/>
      <c r="BM64" s="26" t="str">
        <f t="shared" si="1"/>
        <v/>
      </c>
      <c r="BN64" s="26" t="str">
        <f t="shared" si="2"/>
        <v/>
      </c>
      <c r="BO64" s="26" t="str">
        <f t="shared" si="3"/>
        <v/>
      </c>
      <c r="BQ64" s="26" t="str">
        <f t="shared" si="6"/>
        <v>-1</v>
      </c>
      <c r="BR64" s="32" t="str">
        <f t="shared" si="4"/>
        <v>-1</v>
      </c>
      <c r="BS64" s="26" t="str">
        <f t="shared" si="5"/>
        <v>-1</v>
      </c>
    </row>
    <row r="65" spans="1:71">
      <c r="A65" s="24" t="str">
        <f>IF(B65="","",IF(AND(B65&gt;1,Rapporteringskod!E65="Hela året"),"INC"&amp;"1-"&amp;Rapporteringskod!A$2&amp;"-"&amp;Rapporteringskod!D$2&amp;"-"&amp;ROW(B64),IF(AND(B65&gt;1,Rapporteringskod!E65="Jan-Okt"),"INC"&amp;"1-"&amp;Rapporteringskod!A$2&amp;"-"&amp;Rapporteringskod!D$2&amp;"-"&amp;ROW(B64),"INC"&amp;"2-"&amp;Rapporteringskod!A$2&amp;"-"&amp;Rapporteringskod!D$2&amp;"-"&amp;ROW(B64))))</f>
        <v/>
      </c>
      <c r="B65" s="27"/>
      <c r="C65" s="27"/>
      <c r="D65" s="25"/>
      <c r="E65" s="29"/>
      <c r="F65" s="25"/>
      <c r="G65" s="25"/>
      <c r="H65" s="27"/>
      <c r="I65" s="27"/>
      <c r="J65" s="25"/>
      <c r="BM65" s="26" t="str">
        <f t="shared" si="1"/>
        <v/>
      </c>
      <c r="BN65" s="26" t="str">
        <f t="shared" si="2"/>
        <v/>
      </c>
      <c r="BO65" s="26" t="str">
        <f t="shared" si="3"/>
        <v/>
      </c>
      <c r="BQ65" s="26" t="str">
        <f t="shared" si="6"/>
        <v>-1</v>
      </c>
      <c r="BR65" s="32" t="str">
        <f t="shared" si="4"/>
        <v>-1</v>
      </c>
      <c r="BS65" s="26" t="str">
        <f t="shared" si="5"/>
        <v>-1</v>
      </c>
    </row>
    <row r="66" spans="1:71">
      <c r="A66" s="24" t="str">
        <f>IF(B66="","",IF(AND(B66&gt;1,Rapporteringskod!E66="Hela året"),"INC"&amp;"1-"&amp;Rapporteringskod!A$2&amp;"-"&amp;Rapporteringskod!D$2&amp;"-"&amp;ROW(B65),IF(AND(B66&gt;1,Rapporteringskod!E66="Jan-Okt"),"INC"&amp;"1-"&amp;Rapporteringskod!A$2&amp;"-"&amp;Rapporteringskod!D$2&amp;"-"&amp;ROW(B65),"INC"&amp;"2-"&amp;Rapporteringskod!A$2&amp;"-"&amp;Rapporteringskod!D$2&amp;"-"&amp;ROW(B65))))</f>
        <v/>
      </c>
      <c r="B66" s="27"/>
      <c r="C66" s="27"/>
      <c r="D66" s="25"/>
      <c r="E66" s="29"/>
      <c r="F66" s="25"/>
      <c r="G66" s="25"/>
      <c r="H66" s="27"/>
      <c r="I66" s="27"/>
      <c r="J66" s="25"/>
      <c r="BM66" s="26" t="str">
        <f t="shared" si="1"/>
        <v/>
      </c>
      <c r="BN66" s="26" t="str">
        <f t="shared" si="2"/>
        <v/>
      </c>
      <c r="BO66" s="26" t="str">
        <f t="shared" si="3"/>
        <v/>
      </c>
      <c r="BQ66" s="26" t="str">
        <f t="shared" si="6"/>
        <v>-1</v>
      </c>
      <c r="BR66" s="32" t="str">
        <f t="shared" si="4"/>
        <v>-1</v>
      </c>
      <c r="BS66" s="26" t="str">
        <f t="shared" si="5"/>
        <v>-1</v>
      </c>
    </row>
    <row r="67" spans="1:71">
      <c r="A67" s="24" t="str">
        <f>IF(B67="","",IF(AND(B67&gt;1,Rapporteringskod!E67="Hela året"),"INC"&amp;"1-"&amp;Rapporteringskod!A$2&amp;"-"&amp;Rapporteringskod!D$2&amp;"-"&amp;ROW(B66),IF(AND(B67&gt;1,Rapporteringskod!E67="Jan-Okt"),"INC"&amp;"1-"&amp;Rapporteringskod!A$2&amp;"-"&amp;Rapporteringskod!D$2&amp;"-"&amp;ROW(B66),"INC"&amp;"2-"&amp;Rapporteringskod!A$2&amp;"-"&amp;Rapporteringskod!D$2&amp;"-"&amp;ROW(B66))))</f>
        <v/>
      </c>
      <c r="B67" s="27"/>
      <c r="C67" s="27"/>
      <c r="D67" s="25"/>
      <c r="E67" s="29"/>
      <c r="F67" s="25"/>
      <c r="G67" s="25"/>
      <c r="H67" s="27"/>
      <c r="I67" s="27"/>
      <c r="J67" s="25"/>
      <c r="BM67" s="26" t="str">
        <f t="shared" ref="BM67:BM100" si="7">IF(BQ67="Fel",ROW(BQ67),"")</f>
        <v/>
      </c>
      <c r="BN67" s="26" t="str">
        <f t="shared" ref="BN67:BN100" si="8">IF(BR67="Fel",ROW(BR67),"")</f>
        <v/>
      </c>
      <c r="BO67" s="26" t="str">
        <f t="shared" ref="BO67:BO100" si="9">IF(BS67="Fel",ROW(BS67),"")</f>
        <v/>
      </c>
      <c r="BQ67" s="26" t="str">
        <f t="shared" si="6"/>
        <v>-1</v>
      </c>
      <c r="BR67" s="32" t="str">
        <f t="shared" ref="BR67:BR100" si="10">IF(G67="","-1",IF(G67&lt;&gt;"Ingen åtgärd krävs",IF(AND(H67&lt;&gt;"",I67&lt;&gt;""),"OK","Fel"),"OK"))</f>
        <v>-1</v>
      </c>
      <c r="BS67" s="26" t="str">
        <f t="shared" ref="BS67:BS100" si="11">IF(G67="","-1",IF(G67="Annan åtgärd",IF(AND(H67&lt;&gt;"",I67&lt;&gt;""),"OK","Fel"),"OK"))</f>
        <v>-1</v>
      </c>
    </row>
    <row r="68" spans="1:71">
      <c r="A68" s="24" t="str">
        <f>IF(B68="","",IF(AND(B68&gt;1,Rapporteringskod!E68="Hela året"),"INC"&amp;"1-"&amp;Rapporteringskod!A$2&amp;"-"&amp;Rapporteringskod!D$2&amp;"-"&amp;ROW(B67),IF(AND(B68&gt;1,Rapporteringskod!E68="Jan-Okt"),"INC"&amp;"1-"&amp;Rapporteringskod!A$2&amp;"-"&amp;Rapporteringskod!D$2&amp;"-"&amp;ROW(B67),"INC"&amp;"2-"&amp;Rapporteringskod!A$2&amp;"-"&amp;Rapporteringskod!D$2&amp;"-"&amp;ROW(B67))))</f>
        <v/>
      </c>
      <c r="B68" s="27"/>
      <c r="C68" s="27"/>
      <c r="D68" s="25"/>
      <c r="E68" s="29"/>
      <c r="F68" s="25"/>
      <c r="G68" s="25"/>
      <c r="H68" s="27"/>
      <c r="I68" s="27"/>
      <c r="J68" s="25"/>
      <c r="BM68" s="26" t="str">
        <f t="shared" si="7"/>
        <v/>
      </c>
      <c r="BN68" s="26" t="str">
        <f t="shared" si="8"/>
        <v/>
      </c>
      <c r="BO68" s="26" t="str">
        <f t="shared" si="9"/>
        <v/>
      </c>
      <c r="BQ68" s="26" t="str">
        <f t="shared" si="6"/>
        <v>-1</v>
      </c>
      <c r="BR68" s="32" t="str">
        <f t="shared" si="10"/>
        <v>-1</v>
      </c>
      <c r="BS68" s="26" t="str">
        <f t="shared" si="11"/>
        <v>-1</v>
      </c>
    </row>
    <row r="69" spans="1:71">
      <c r="A69" s="24" t="str">
        <f>IF(B69="","",IF(AND(B69&gt;1,Rapporteringskod!E69="Hela året"),"INC"&amp;"1-"&amp;Rapporteringskod!A$2&amp;"-"&amp;Rapporteringskod!D$2&amp;"-"&amp;ROW(B68),IF(AND(B69&gt;1,Rapporteringskod!E69="Jan-Okt"),"INC"&amp;"1-"&amp;Rapporteringskod!A$2&amp;"-"&amp;Rapporteringskod!D$2&amp;"-"&amp;ROW(B68),"INC"&amp;"2-"&amp;Rapporteringskod!A$2&amp;"-"&amp;Rapporteringskod!D$2&amp;"-"&amp;ROW(B68))))</f>
        <v/>
      </c>
      <c r="B69" s="27"/>
      <c r="C69" s="27"/>
      <c r="D69" s="25"/>
      <c r="E69" s="29"/>
      <c r="F69" s="25"/>
      <c r="G69" s="25"/>
      <c r="H69" s="27"/>
      <c r="I69" s="27"/>
      <c r="J69" s="25"/>
      <c r="BM69" s="26" t="str">
        <f t="shared" si="7"/>
        <v/>
      </c>
      <c r="BN69" s="26" t="str">
        <f t="shared" si="8"/>
        <v/>
      </c>
      <c r="BO69" s="26" t="str">
        <f t="shared" si="9"/>
        <v/>
      </c>
      <c r="BQ69" s="26" t="str">
        <f t="shared" ref="BQ69:BQ100" si="12">IF(B69&lt;&gt;"",IF(AND(C69&lt;&gt;"",D69&lt;&gt;"",E69&lt;&gt;"",F69&lt;&gt;"",G69&lt;&gt;""),"OK","Fel"),"-1")</f>
        <v>-1</v>
      </c>
      <c r="BR69" s="32" t="str">
        <f t="shared" si="10"/>
        <v>-1</v>
      </c>
      <c r="BS69" s="26" t="str">
        <f t="shared" si="11"/>
        <v>-1</v>
      </c>
    </row>
    <row r="70" spans="1:71">
      <c r="A70" s="24" t="str">
        <f>IF(B70="","",IF(AND(B70&gt;1,Rapporteringskod!E70="Hela året"),"INC"&amp;"1-"&amp;Rapporteringskod!A$2&amp;"-"&amp;Rapporteringskod!D$2&amp;"-"&amp;ROW(B69),IF(AND(B70&gt;1,Rapporteringskod!E70="Jan-Okt"),"INC"&amp;"1-"&amp;Rapporteringskod!A$2&amp;"-"&amp;Rapporteringskod!D$2&amp;"-"&amp;ROW(B69),"INC"&amp;"2-"&amp;Rapporteringskod!A$2&amp;"-"&amp;Rapporteringskod!D$2&amp;"-"&amp;ROW(B69))))</f>
        <v/>
      </c>
      <c r="B70" s="27"/>
      <c r="C70" s="27"/>
      <c r="D70" s="25"/>
      <c r="E70" s="29"/>
      <c r="F70" s="25"/>
      <c r="G70" s="25"/>
      <c r="H70" s="27"/>
      <c r="I70" s="27"/>
      <c r="J70" s="25"/>
      <c r="BM70" s="26" t="str">
        <f t="shared" si="7"/>
        <v/>
      </c>
      <c r="BN70" s="26" t="str">
        <f t="shared" si="8"/>
        <v/>
      </c>
      <c r="BO70" s="26" t="str">
        <f t="shared" si="9"/>
        <v/>
      </c>
      <c r="BQ70" s="26" t="str">
        <f t="shared" si="12"/>
        <v>-1</v>
      </c>
      <c r="BR70" s="32" t="str">
        <f t="shared" si="10"/>
        <v>-1</v>
      </c>
      <c r="BS70" s="26" t="str">
        <f t="shared" si="11"/>
        <v>-1</v>
      </c>
    </row>
    <row r="71" spans="1:71">
      <c r="A71" s="24" t="str">
        <f>IF(B71="","",IF(AND(B71&gt;1,Rapporteringskod!E71="Hela året"),"INC"&amp;"1-"&amp;Rapporteringskod!A$2&amp;"-"&amp;Rapporteringskod!D$2&amp;"-"&amp;ROW(B70),IF(AND(B71&gt;1,Rapporteringskod!E71="Jan-Okt"),"INC"&amp;"1-"&amp;Rapporteringskod!A$2&amp;"-"&amp;Rapporteringskod!D$2&amp;"-"&amp;ROW(B70),"INC"&amp;"2-"&amp;Rapporteringskod!A$2&amp;"-"&amp;Rapporteringskod!D$2&amp;"-"&amp;ROW(B70))))</f>
        <v/>
      </c>
      <c r="B71" s="27"/>
      <c r="C71" s="27"/>
      <c r="D71" s="25"/>
      <c r="E71" s="29"/>
      <c r="F71" s="25"/>
      <c r="G71" s="25"/>
      <c r="H71" s="27"/>
      <c r="I71" s="27"/>
      <c r="J71" s="25"/>
      <c r="BM71" s="26" t="str">
        <f t="shared" si="7"/>
        <v/>
      </c>
      <c r="BN71" s="26" t="str">
        <f t="shared" si="8"/>
        <v/>
      </c>
      <c r="BO71" s="26" t="str">
        <f t="shared" si="9"/>
        <v/>
      </c>
      <c r="BQ71" s="26" t="str">
        <f t="shared" si="12"/>
        <v>-1</v>
      </c>
      <c r="BR71" s="32" t="str">
        <f t="shared" si="10"/>
        <v>-1</v>
      </c>
      <c r="BS71" s="26" t="str">
        <f t="shared" si="11"/>
        <v>-1</v>
      </c>
    </row>
    <row r="72" spans="1:71">
      <c r="A72" s="24" t="str">
        <f>IF(B72="","",IF(AND(B72&gt;1,Rapporteringskod!E72="Hela året"),"INC"&amp;"1-"&amp;Rapporteringskod!A$2&amp;"-"&amp;Rapporteringskod!D$2&amp;"-"&amp;ROW(B71),IF(AND(B72&gt;1,Rapporteringskod!E72="Jan-Okt"),"INC"&amp;"1-"&amp;Rapporteringskod!A$2&amp;"-"&amp;Rapporteringskod!D$2&amp;"-"&amp;ROW(B71),"INC"&amp;"2-"&amp;Rapporteringskod!A$2&amp;"-"&amp;Rapporteringskod!D$2&amp;"-"&amp;ROW(B71))))</f>
        <v/>
      </c>
      <c r="B72" s="27"/>
      <c r="C72" s="27"/>
      <c r="D72" s="25"/>
      <c r="E72" s="29"/>
      <c r="F72" s="25"/>
      <c r="G72" s="25"/>
      <c r="H72" s="27"/>
      <c r="I72" s="27"/>
      <c r="J72" s="25"/>
      <c r="BM72" s="26" t="str">
        <f t="shared" si="7"/>
        <v/>
      </c>
      <c r="BN72" s="26" t="str">
        <f t="shared" si="8"/>
        <v/>
      </c>
      <c r="BO72" s="26" t="str">
        <f t="shared" si="9"/>
        <v/>
      </c>
      <c r="BQ72" s="26" t="str">
        <f t="shared" si="12"/>
        <v>-1</v>
      </c>
      <c r="BR72" s="32" t="str">
        <f t="shared" si="10"/>
        <v>-1</v>
      </c>
      <c r="BS72" s="26" t="str">
        <f t="shared" si="11"/>
        <v>-1</v>
      </c>
    </row>
    <row r="73" spans="1:71">
      <c r="A73" s="24" t="str">
        <f>IF(B73="","",IF(AND(B73&gt;1,Rapporteringskod!E73="Hela året"),"INC"&amp;"1-"&amp;Rapporteringskod!A$2&amp;"-"&amp;Rapporteringskod!D$2&amp;"-"&amp;ROW(B72),IF(AND(B73&gt;1,Rapporteringskod!E73="Jan-Okt"),"INC"&amp;"1-"&amp;Rapporteringskod!A$2&amp;"-"&amp;Rapporteringskod!D$2&amp;"-"&amp;ROW(B72),"INC"&amp;"2-"&amp;Rapporteringskod!A$2&amp;"-"&amp;Rapporteringskod!D$2&amp;"-"&amp;ROW(B72))))</f>
        <v/>
      </c>
      <c r="B73" s="27"/>
      <c r="C73" s="27"/>
      <c r="D73" s="25"/>
      <c r="E73" s="29"/>
      <c r="F73" s="25"/>
      <c r="G73" s="25"/>
      <c r="H73" s="27"/>
      <c r="I73" s="27"/>
      <c r="J73" s="25"/>
      <c r="BM73" s="26" t="str">
        <f t="shared" si="7"/>
        <v/>
      </c>
      <c r="BN73" s="26" t="str">
        <f t="shared" si="8"/>
        <v/>
      </c>
      <c r="BO73" s="26" t="str">
        <f t="shared" si="9"/>
        <v/>
      </c>
      <c r="BQ73" s="26" t="str">
        <f t="shared" si="12"/>
        <v>-1</v>
      </c>
      <c r="BR73" s="32" t="str">
        <f t="shared" si="10"/>
        <v>-1</v>
      </c>
      <c r="BS73" s="26" t="str">
        <f t="shared" si="11"/>
        <v>-1</v>
      </c>
    </row>
    <row r="74" spans="1:71">
      <c r="A74" s="24" t="str">
        <f>IF(B74="","",IF(AND(B74&gt;1,Rapporteringskod!E74="Hela året"),"INC"&amp;"1-"&amp;Rapporteringskod!A$2&amp;"-"&amp;Rapporteringskod!D$2&amp;"-"&amp;ROW(B73),IF(AND(B74&gt;1,Rapporteringskod!E74="Jan-Okt"),"INC"&amp;"1-"&amp;Rapporteringskod!A$2&amp;"-"&amp;Rapporteringskod!D$2&amp;"-"&amp;ROW(B73),"INC"&amp;"2-"&amp;Rapporteringskod!A$2&amp;"-"&amp;Rapporteringskod!D$2&amp;"-"&amp;ROW(B73))))</f>
        <v/>
      </c>
      <c r="B74" s="27"/>
      <c r="C74" s="27"/>
      <c r="D74" s="25"/>
      <c r="E74" s="29"/>
      <c r="F74" s="25"/>
      <c r="G74" s="25"/>
      <c r="H74" s="27"/>
      <c r="I74" s="27"/>
      <c r="J74" s="25"/>
      <c r="BM74" s="26" t="str">
        <f t="shared" si="7"/>
        <v/>
      </c>
      <c r="BN74" s="26" t="str">
        <f t="shared" si="8"/>
        <v/>
      </c>
      <c r="BO74" s="26" t="str">
        <f t="shared" si="9"/>
        <v/>
      </c>
      <c r="BQ74" s="26" t="str">
        <f t="shared" si="12"/>
        <v>-1</v>
      </c>
      <c r="BR74" s="32" t="str">
        <f t="shared" si="10"/>
        <v>-1</v>
      </c>
      <c r="BS74" s="26" t="str">
        <f t="shared" si="11"/>
        <v>-1</v>
      </c>
    </row>
    <row r="75" spans="1:71">
      <c r="A75" s="24" t="str">
        <f>IF(B75="","",IF(AND(B75&gt;1,Rapporteringskod!E75="Hela året"),"INC"&amp;"1-"&amp;Rapporteringskod!A$2&amp;"-"&amp;Rapporteringskod!D$2&amp;"-"&amp;ROW(B74),IF(AND(B75&gt;1,Rapporteringskod!E75="Jan-Okt"),"INC"&amp;"1-"&amp;Rapporteringskod!A$2&amp;"-"&amp;Rapporteringskod!D$2&amp;"-"&amp;ROW(B74),"INC"&amp;"2-"&amp;Rapporteringskod!A$2&amp;"-"&amp;Rapporteringskod!D$2&amp;"-"&amp;ROW(B74))))</f>
        <v/>
      </c>
      <c r="B75" s="27"/>
      <c r="C75" s="27"/>
      <c r="D75" s="25"/>
      <c r="E75" s="29"/>
      <c r="F75" s="25"/>
      <c r="G75" s="25"/>
      <c r="H75" s="27"/>
      <c r="I75" s="27"/>
      <c r="J75" s="25"/>
      <c r="BM75" s="26" t="str">
        <f t="shared" si="7"/>
        <v/>
      </c>
      <c r="BN75" s="26" t="str">
        <f t="shared" si="8"/>
        <v/>
      </c>
      <c r="BO75" s="26" t="str">
        <f t="shared" si="9"/>
        <v/>
      </c>
      <c r="BQ75" s="26" t="str">
        <f t="shared" si="12"/>
        <v>-1</v>
      </c>
      <c r="BR75" s="32" t="str">
        <f t="shared" si="10"/>
        <v>-1</v>
      </c>
      <c r="BS75" s="26" t="str">
        <f t="shared" si="11"/>
        <v>-1</v>
      </c>
    </row>
    <row r="76" spans="1:71">
      <c r="A76" s="24" t="str">
        <f>IF(B76="","",IF(AND(B76&gt;1,Rapporteringskod!E76="Hela året"),"INC"&amp;"1-"&amp;Rapporteringskod!A$2&amp;"-"&amp;Rapporteringskod!D$2&amp;"-"&amp;ROW(B75),IF(AND(B76&gt;1,Rapporteringskod!E76="Jan-Okt"),"INC"&amp;"1-"&amp;Rapporteringskod!A$2&amp;"-"&amp;Rapporteringskod!D$2&amp;"-"&amp;ROW(B75),"INC"&amp;"2-"&amp;Rapporteringskod!A$2&amp;"-"&amp;Rapporteringskod!D$2&amp;"-"&amp;ROW(B75))))</f>
        <v/>
      </c>
      <c r="B76" s="27"/>
      <c r="C76" s="27"/>
      <c r="D76" s="25"/>
      <c r="E76" s="29"/>
      <c r="F76" s="25"/>
      <c r="G76" s="25"/>
      <c r="H76" s="27"/>
      <c r="I76" s="27"/>
      <c r="J76" s="25"/>
      <c r="BM76" s="26" t="str">
        <f t="shared" si="7"/>
        <v/>
      </c>
      <c r="BN76" s="26" t="str">
        <f t="shared" si="8"/>
        <v/>
      </c>
      <c r="BO76" s="26" t="str">
        <f t="shared" si="9"/>
        <v/>
      </c>
      <c r="BQ76" s="26" t="str">
        <f t="shared" si="12"/>
        <v>-1</v>
      </c>
      <c r="BR76" s="32" t="str">
        <f t="shared" si="10"/>
        <v>-1</v>
      </c>
      <c r="BS76" s="26" t="str">
        <f t="shared" si="11"/>
        <v>-1</v>
      </c>
    </row>
    <row r="77" spans="1:71">
      <c r="A77" s="24" t="str">
        <f>IF(B77="","",IF(AND(B77&gt;1,Rapporteringskod!E77="Hela året"),"INC"&amp;"1-"&amp;Rapporteringskod!A$2&amp;"-"&amp;Rapporteringskod!D$2&amp;"-"&amp;ROW(B76),IF(AND(B77&gt;1,Rapporteringskod!E77="Jan-Okt"),"INC"&amp;"1-"&amp;Rapporteringskod!A$2&amp;"-"&amp;Rapporteringskod!D$2&amp;"-"&amp;ROW(B76),"INC"&amp;"2-"&amp;Rapporteringskod!A$2&amp;"-"&amp;Rapporteringskod!D$2&amp;"-"&amp;ROW(B76))))</f>
        <v/>
      </c>
      <c r="B77" s="27"/>
      <c r="C77" s="27"/>
      <c r="D77" s="25"/>
      <c r="E77" s="29"/>
      <c r="F77" s="25"/>
      <c r="G77" s="25"/>
      <c r="H77" s="27"/>
      <c r="I77" s="27"/>
      <c r="J77" s="25"/>
      <c r="BM77" s="26" t="str">
        <f t="shared" si="7"/>
        <v/>
      </c>
      <c r="BN77" s="26" t="str">
        <f t="shared" si="8"/>
        <v/>
      </c>
      <c r="BO77" s="26" t="str">
        <f t="shared" si="9"/>
        <v/>
      </c>
      <c r="BQ77" s="26" t="str">
        <f t="shared" si="12"/>
        <v>-1</v>
      </c>
      <c r="BR77" s="32" t="str">
        <f t="shared" si="10"/>
        <v>-1</v>
      </c>
      <c r="BS77" s="26" t="str">
        <f t="shared" si="11"/>
        <v>-1</v>
      </c>
    </row>
    <row r="78" spans="1:71">
      <c r="A78" s="24" t="str">
        <f>IF(B78="","",IF(AND(B78&gt;1,Rapporteringskod!E78="Hela året"),"INC"&amp;"1-"&amp;Rapporteringskod!A$2&amp;"-"&amp;Rapporteringskod!D$2&amp;"-"&amp;ROW(B77),IF(AND(B78&gt;1,Rapporteringskod!E78="Jan-Okt"),"INC"&amp;"1-"&amp;Rapporteringskod!A$2&amp;"-"&amp;Rapporteringskod!D$2&amp;"-"&amp;ROW(B77),"INC"&amp;"2-"&amp;Rapporteringskod!A$2&amp;"-"&amp;Rapporteringskod!D$2&amp;"-"&amp;ROW(B77))))</f>
        <v/>
      </c>
      <c r="B78" s="27"/>
      <c r="C78" s="27"/>
      <c r="D78" s="25"/>
      <c r="E78" s="29"/>
      <c r="F78" s="25"/>
      <c r="G78" s="25"/>
      <c r="H78" s="27"/>
      <c r="I78" s="27"/>
      <c r="J78" s="25"/>
      <c r="BM78" s="26" t="str">
        <f t="shared" si="7"/>
        <v/>
      </c>
      <c r="BN78" s="26" t="str">
        <f t="shared" si="8"/>
        <v/>
      </c>
      <c r="BO78" s="26" t="str">
        <f t="shared" si="9"/>
        <v/>
      </c>
      <c r="BQ78" s="26" t="str">
        <f t="shared" si="12"/>
        <v>-1</v>
      </c>
      <c r="BR78" s="32" t="str">
        <f t="shared" si="10"/>
        <v>-1</v>
      </c>
      <c r="BS78" s="26" t="str">
        <f t="shared" si="11"/>
        <v>-1</v>
      </c>
    </row>
    <row r="79" spans="1:71">
      <c r="A79" s="24" t="str">
        <f>IF(B79="","",IF(AND(B79&gt;1,Rapporteringskod!E79="Hela året"),"INC"&amp;"1-"&amp;Rapporteringskod!A$2&amp;"-"&amp;Rapporteringskod!D$2&amp;"-"&amp;ROW(B78),IF(AND(B79&gt;1,Rapporteringskod!E79="Jan-Okt"),"INC"&amp;"1-"&amp;Rapporteringskod!A$2&amp;"-"&amp;Rapporteringskod!D$2&amp;"-"&amp;ROW(B78),"INC"&amp;"2-"&amp;Rapporteringskod!A$2&amp;"-"&amp;Rapporteringskod!D$2&amp;"-"&amp;ROW(B78))))</f>
        <v/>
      </c>
      <c r="B79" s="27"/>
      <c r="C79" s="27"/>
      <c r="D79" s="25"/>
      <c r="E79" s="29"/>
      <c r="F79" s="25"/>
      <c r="G79" s="25"/>
      <c r="H79" s="27"/>
      <c r="I79" s="27"/>
      <c r="J79" s="25"/>
      <c r="BM79" s="26" t="str">
        <f t="shared" si="7"/>
        <v/>
      </c>
      <c r="BN79" s="26" t="str">
        <f t="shared" si="8"/>
        <v/>
      </c>
      <c r="BO79" s="26" t="str">
        <f t="shared" si="9"/>
        <v/>
      </c>
      <c r="BQ79" s="26" t="str">
        <f t="shared" si="12"/>
        <v>-1</v>
      </c>
      <c r="BR79" s="32" t="str">
        <f t="shared" si="10"/>
        <v>-1</v>
      </c>
      <c r="BS79" s="26" t="str">
        <f t="shared" si="11"/>
        <v>-1</v>
      </c>
    </row>
    <row r="80" spans="1:71">
      <c r="A80" s="24" t="str">
        <f>IF(B80="","",IF(AND(B80&gt;1,Rapporteringskod!E80="Hela året"),"INC"&amp;"1-"&amp;Rapporteringskod!A$2&amp;"-"&amp;Rapporteringskod!D$2&amp;"-"&amp;ROW(B79),IF(AND(B80&gt;1,Rapporteringskod!E80="Jan-Okt"),"INC"&amp;"1-"&amp;Rapporteringskod!A$2&amp;"-"&amp;Rapporteringskod!D$2&amp;"-"&amp;ROW(B79),"INC"&amp;"2-"&amp;Rapporteringskod!A$2&amp;"-"&amp;Rapporteringskod!D$2&amp;"-"&amp;ROW(B79))))</f>
        <v/>
      </c>
      <c r="B80" s="27"/>
      <c r="C80" s="27"/>
      <c r="D80" s="25"/>
      <c r="E80" s="29"/>
      <c r="F80" s="25"/>
      <c r="G80" s="25"/>
      <c r="H80" s="27"/>
      <c r="I80" s="27"/>
      <c r="J80" s="25"/>
      <c r="BM80" s="26" t="str">
        <f t="shared" si="7"/>
        <v/>
      </c>
      <c r="BN80" s="26" t="str">
        <f t="shared" si="8"/>
        <v/>
      </c>
      <c r="BO80" s="26" t="str">
        <f t="shared" si="9"/>
        <v/>
      </c>
      <c r="BQ80" s="26" t="str">
        <f t="shared" si="12"/>
        <v>-1</v>
      </c>
      <c r="BR80" s="32" t="str">
        <f t="shared" si="10"/>
        <v>-1</v>
      </c>
      <c r="BS80" s="26" t="str">
        <f t="shared" si="11"/>
        <v>-1</v>
      </c>
    </row>
    <row r="81" spans="1:71">
      <c r="A81" s="24" t="str">
        <f>IF(B81="","",IF(AND(B81&gt;1,Rapporteringskod!E81="Hela året"),"INC"&amp;"1-"&amp;Rapporteringskod!A$2&amp;"-"&amp;Rapporteringskod!D$2&amp;"-"&amp;ROW(B80),IF(AND(B81&gt;1,Rapporteringskod!E81="Jan-Okt"),"INC"&amp;"1-"&amp;Rapporteringskod!A$2&amp;"-"&amp;Rapporteringskod!D$2&amp;"-"&amp;ROW(B80),"INC"&amp;"2-"&amp;Rapporteringskod!A$2&amp;"-"&amp;Rapporteringskod!D$2&amp;"-"&amp;ROW(B80))))</f>
        <v/>
      </c>
      <c r="B81" s="27"/>
      <c r="C81" s="27"/>
      <c r="D81" s="25"/>
      <c r="E81" s="29"/>
      <c r="F81" s="25"/>
      <c r="G81" s="25"/>
      <c r="H81" s="27"/>
      <c r="I81" s="27"/>
      <c r="J81" s="25"/>
      <c r="BM81" s="26" t="str">
        <f t="shared" si="7"/>
        <v/>
      </c>
      <c r="BN81" s="26" t="str">
        <f t="shared" si="8"/>
        <v/>
      </c>
      <c r="BO81" s="26" t="str">
        <f t="shared" si="9"/>
        <v/>
      </c>
      <c r="BQ81" s="26" t="str">
        <f t="shared" si="12"/>
        <v>-1</v>
      </c>
      <c r="BR81" s="32" t="str">
        <f t="shared" si="10"/>
        <v>-1</v>
      </c>
      <c r="BS81" s="26" t="str">
        <f t="shared" si="11"/>
        <v>-1</v>
      </c>
    </row>
    <row r="82" spans="1:71">
      <c r="A82" s="24" t="str">
        <f>IF(B82="","",IF(AND(B82&gt;1,Rapporteringskod!E82="Hela året"),"INC"&amp;"1-"&amp;Rapporteringskod!A$2&amp;"-"&amp;Rapporteringskod!D$2&amp;"-"&amp;ROW(B81),IF(AND(B82&gt;1,Rapporteringskod!E82="Jan-Okt"),"INC"&amp;"1-"&amp;Rapporteringskod!A$2&amp;"-"&amp;Rapporteringskod!D$2&amp;"-"&amp;ROW(B81),"INC"&amp;"2-"&amp;Rapporteringskod!A$2&amp;"-"&amp;Rapporteringskod!D$2&amp;"-"&amp;ROW(B81))))</f>
        <v/>
      </c>
      <c r="B82" s="27"/>
      <c r="C82" s="27"/>
      <c r="D82" s="25"/>
      <c r="E82" s="29"/>
      <c r="F82" s="25"/>
      <c r="G82" s="25"/>
      <c r="H82" s="27"/>
      <c r="I82" s="27"/>
      <c r="J82" s="25"/>
      <c r="BM82" s="26" t="str">
        <f t="shared" si="7"/>
        <v/>
      </c>
      <c r="BN82" s="26" t="str">
        <f t="shared" si="8"/>
        <v/>
      </c>
      <c r="BO82" s="26" t="str">
        <f t="shared" si="9"/>
        <v/>
      </c>
      <c r="BQ82" s="26" t="str">
        <f t="shared" si="12"/>
        <v>-1</v>
      </c>
      <c r="BR82" s="32" t="str">
        <f t="shared" si="10"/>
        <v>-1</v>
      </c>
      <c r="BS82" s="26" t="str">
        <f t="shared" si="11"/>
        <v>-1</v>
      </c>
    </row>
    <row r="83" spans="1:71">
      <c r="A83" s="24" t="str">
        <f>IF(B83="","",IF(AND(B83&gt;1,Rapporteringskod!E83="Hela året"),"INC"&amp;"1-"&amp;Rapporteringskod!A$2&amp;"-"&amp;Rapporteringskod!D$2&amp;"-"&amp;ROW(B82),IF(AND(B83&gt;1,Rapporteringskod!E83="Jan-Okt"),"INC"&amp;"1-"&amp;Rapporteringskod!A$2&amp;"-"&amp;Rapporteringskod!D$2&amp;"-"&amp;ROW(B82),"INC"&amp;"2-"&amp;Rapporteringskod!A$2&amp;"-"&amp;Rapporteringskod!D$2&amp;"-"&amp;ROW(B82))))</f>
        <v/>
      </c>
      <c r="B83" s="27"/>
      <c r="C83" s="27"/>
      <c r="D83" s="25"/>
      <c r="E83" s="29"/>
      <c r="F83" s="25"/>
      <c r="G83" s="25"/>
      <c r="H83" s="27"/>
      <c r="I83" s="27"/>
      <c r="J83" s="25"/>
      <c r="BM83" s="26" t="str">
        <f t="shared" si="7"/>
        <v/>
      </c>
      <c r="BN83" s="26" t="str">
        <f t="shared" si="8"/>
        <v/>
      </c>
      <c r="BO83" s="26" t="str">
        <f t="shared" si="9"/>
        <v/>
      </c>
      <c r="BQ83" s="26" t="str">
        <f t="shared" si="12"/>
        <v>-1</v>
      </c>
      <c r="BR83" s="32" t="str">
        <f t="shared" si="10"/>
        <v>-1</v>
      </c>
      <c r="BS83" s="26" t="str">
        <f t="shared" si="11"/>
        <v>-1</v>
      </c>
    </row>
    <row r="84" spans="1:71">
      <c r="A84" s="24" t="str">
        <f>IF(B84="","",IF(AND(B84&gt;1,Rapporteringskod!E84="Hela året"),"INC"&amp;"1-"&amp;Rapporteringskod!A$2&amp;"-"&amp;Rapporteringskod!D$2&amp;"-"&amp;ROW(B83),IF(AND(B84&gt;1,Rapporteringskod!E84="Jan-Okt"),"INC"&amp;"1-"&amp;Rapporteringskod!A$2&amp;"-"&amp;Rapporteringskod!D$2&amp;"-"&amp;ROW(B83),"INC"&amp;"2-"&amp;Rapporteringskod!A$2&amp;"-"&amp;Rapporteringskod!D$2&amp;"-"&amp;ROW(B83))))</f>
        <v/>
      </c>
      <c r="B84" s="27"/>
      <c r="C84" s="27"/>
      <c r="D84" s="25"/>
      <c r="E84" s="29"/>
      <c r="F84" s="25"/>
      <c r="G84" s="25"/>
      <c r="H84" s="27"/>
      <c r="I84" s="27"/>
      <c r="J84" s="25"/>
      <c r="BM84" s="26" t="str">
        <f t="shared" si="7"/>
        <v/>
      </c>
      <c r="BN84" s="26" t="str">
        <f t="shared" si="8"/>
        <v/>
      </c>
      <c r="BO84" s="26" t="str">
        <f t="shared" si="9"/>
        <v/>
      </c>
      <c r="BQ84" s="26" t="str">
        <f t="shared" si="12"/>
        <v>-1</v>
      </c>
      <c r="BR84" s="32" t="str">
        <f t="shared" si="10"/>
        <v>-1</v>
      </c>
      <c r="BS84" s="26" t="str">
        <f t="shared" si="11"/>
        <v>-1</v>
      </c>
    </row>
    <row r="85" spans="1:71">
      <c r="A85" s="24" t="str">
        <f>IF(B85="","",IF(AND(B85&gt;1,Rapporteringskod!E85="Hela året"),"INC"&amp;"1-"&amp;Rapporteringskod!A$2&amp;"-"&amp;Rapporteringskod!D$2&amp;"-"&amp;ROW(B84),IF(AND(B85&gt;1,Rapporteringskod!E85="Jan-Okt"),"INC"&amp;"1-"&amp;Rapporteringskod!A$2&amp;"-"&amp;Rapporteringskod!D$2&amp;"-"&amp;ROW(B84),"INC"&amp;"2-"&amp;Rapporteringskod!A$2&amp;"-"&amp;Rapporteringskod!D$2&amp;"-"&amp;ROW(B84))))</f>
        <v/>
      </c>
      <c r="B85" s="27"/>
      <c r="C85" s="27"/>
      <c r="D85" s="25"/>
      <c r="E85" s="29"/>
      <c r="F85" s="25"/>
      <c r="G85" s="25"/>
      <c r="H85" s="27"/>
      <c r="I85" s="27"/>
      <c r="J85" s="25"/>
      <c r="BM85" s="26" t="str">
        <f t="shared" si="7"/>
        <v/>
      </c>
      <c r="BN85" s="26" t="str">
        <f t="shared" si="8"/>
        <v/>
      </c>
      <c r="BO85" s="26" t="str">
        <f t="shared" si="9"/>
        <v/>
      </c>
      <c r="BQ85" s="26" t="str">
        <f t="shared" si="12"/>
        <v>-1</v>
      </c>
      <c r="BR85" s="32" t="str">
        <f t="shared" si="10"/>
        <v>-1</v>
      </c>
      <c r="BS85" s="26" t="str">
        <f t="shared" si="11"/>
        <v>-1</v>
      </c>
    </row>
    <row r="86" spans="1:71">
      <c r="A86" s="24" t="str">
        <f>IF(B86="","",IF(AND(B86&gt;1,Rapporteringskod!E86="Hela året"),"INC"&amp;"1-"&amp;Rapporteringskod!A$2&amp;"-"&amp;Rapporteringskod!D$2&amp;"-"&amp;ROW(B85),IF(AND(B86&gt;1,Rapporteringskod!E86="Jan-Okt"),"INC"&amp;"1-"&amp;Rapporteringskod!A$2&amp;"-"&amp;Rapporteringskod!D$2&amp;"-"&amp;ROW(B85),"INC"&amp;"2-"&amp;Rapporteringskod!A$2&amp;"-"&amp;Rapporteringskod!D$2&amp;"-"&amp;ROW(B85))))</f>
        <v/>
      </c>
      <c r="B86" s="27"/>
      <c r="C86" s="27"/>
      <c r="D86" s="25"/>
      <c r="E86" s="29"/>
      <c r="F86" s="25"/>
      <c r="G86" s="25"/>
      <c r="H86" s="27"/>
      <c r="I86" s="27"/>
      <c r="J86" s="25"/>
      <c r="BM86" s="26" t="str">
        <f t="shared" si="7"/>
        <v/>
      </c>
      <c r="BN86" s="26" t="str">
        <f t="shared" si="8"/>
        <v/>
      </c>
      <c r="BO86" s="26" t="str">
        <f t="shared" si="9"/>
        <v/>
      </c>
      <c r="BQ86" s="26" t="str">
        <f t="shared" si="12"/>
        <v>-1</v>
      </c>
      <c r="BR86" s="32" t="str">
        <f t="shared" si="10"/>
        <v>-1</v>
      </c>
      <c r="BS86" s="26" t="str">
        <f t="shared" si="11"/>
        <v>-1</v>
      </c>
    </row>
    <row r="87" spans="1:71">
      <c r="A87" s="24" t="str">
        <f>IF(B87="","",IF(AND(B87&gt;1,Rapporteringskod!E87="Hela året"),"INC"&amp;"1-"&amp;Rapporteringskod!A$2&amp;"-"&amp;Rapporteringskod!D$2&amp;"-"&amp;ROW(B86),IF(AND(B87&gt;1,Rapporteringskod!E87="Jan-Okt"),"INC"&amp;"1-"&amp;Rapporteringskod!A$2&amp;"-"&amp;Rapporteringskod!D$2&amp;"-"&amp;ROW(B86),"INC"&amp;"2-"&amp;Rapporteringskod!A$2&amp;"-"&amp;Rapporteringskod!D$2&amp;"-"&amp;ROW(B86))))</f>
        <v/>
      </c>
      <c r="B87" s="27"/>
      <c r="C87" s="27"/>
      <c r="D87" s="25"/>
      <c r="E87" s="29"/>
      <c r="F87" s="25"/>
      <c r="G87" s="25"/>
      <c r="H87" s="27"/>
      <c r="I87" s="27"/>
      <c r="J87" s="25"/>
      <c r="BM87" s="26" t="str">
        <f t="shared" si="7"/>
        <v/>
      </c>
      <c r="BN87" s="26" t="str">
        <f t="shared" si="8"/>
        <v/>
      </c>
      <c r="BO87" s="26" t="str">
        <f t="shared" si="9"/>
        <v/>
      </c>
      <c r="BQ87" s="26" t="str">
        <f t="shared" si="12"/>
        <v>-1</v>
      </c>
      <c r="BR87" s="32" t="str">
        <f t="shared" si="10"/>
        <v>-1</v>
      </c>
      <c r="BS87" s="26" t="str">
        <f t="shared" si="11"/>
        <v>-1</v>
      </c>
    </row>
    <row r="88" spans="1:71">
      <c r="A88" s="24" t="str">
        <f>IF(B88="","",IF(AND(B88&gt;1,Rapporteringskod!E88="Hela året"),"INC"&amp;"1-"&amp;Rapporteringskod!A$2&amp;"-"&amp;Rapporteringskod!D$2&amp;"-"&amp;ROW(B87),IF(AND(B88&gt;1,Rapporteringskod!E88="Jan-Okt"),"INC"&amp;"1-"&amp;Rapporteringskod!A$2&amp;"-"&amp;Rapporteringskod!D$2&amp;"-"&amp;ROW(B87),"INC"&amp;"2-"&amp;Rapporteringskod!A$2&amp;"-"&amp;Rapporteringskod!D$2&amp;"-"&amp;ROW(B87))))</f>
        <v/>
      </c>
      <c r="B88" s="27"/>
      <c r="C88" s="27"/>
      <c r="D88" s="25"/>
      <c r="E88" s="29"/>
      <c r="F88" s="25"/>
      <c r="G88" s="25"/>
      <c r="H88" s="27"/>
      <c r="I88" s="27"/>
      <c r="J88" s="25"/>
      <c r="BM88" s="26" t="str">
        <f t="shared" si="7"/>
        <v/>
      </c>
      <c r="BN88" s="26" t="str">
        <f t="shared" si="8"/>
        <v/>
      </c>
      <c r="BO88" s="26" t="str">
        <f t="shared" si="9"/>
        <v/>
      </c>
      <c r="BQ88" s="26" t="str">
        <f t="shared" si="12"/>
        <v>-1</v>
      </c>
      <c r="BR88" s="32" t="str">
        <f t="shared" si="10"/>
        <v>-1</v>
      </c>
      <c r="BS88" s="26" t="str">
        <f t="shared" si="11"/>
        <v>-1</v>
      </c>
    </row>
    <row r="89" spans="1:71">
      <c r="A89" s="24" t="str">
        <f>IF(B89="","",IF(AND(B89&gt;1,Rapporteringskod!E89="Hela året"),"INC"&amp;"1-"&amp;Rapporteringskod!A$2&amp;"-"&amp;Rapporteringskod!D$2&amp;"-"&amp;ROW(B88),IF(AND(B89&gt;1,Rapporteringskod!E89="Jan-Okt"),"INC"&amp;"1-"&amp;Rapporteringskod!A$2&amp;"-"&amp;Rapporteringskod!D$2&amp;"-"&amp;ROW(B88),"INC"&amp;"2-"&amp;Rapporteringskod!A$2&amp;"-"&amp;Rapporteringskod!D$2&amp;"-"&amp;ROW(B88))))</f>
        <v/>
      </c>
      <c r="B89" s="27"/>
      <c r="C89" s="27"/>
      <c r="D89" s="25"/>
      <c r="E89" s="29"/>
      <c r="F89" s="25"/>
      <c r="G89" s="25"/>
      <c r="H89" s="27"/>
      <c r="I89" s="27"/>
      <c r="J89" s="25"/>
      <c r="BM89" s="26" t="str">
        <f t="shared" si="7"/>
        <v/>
      </c>
      <c r="BN89" s="26" t="str">
        <f t="shared" si="8"/>
        <v/>
      </c>
      <c r="BO89" s="26" t="str">
        <f t="shared" si="9"/>
        <v/>
      </c>
      <c r="BQ89" s="26" t="str">
        <f t="shared" si="12"/>
        <v>-1</v>
      </c>
      <c r="BR89" s="32" t="str">
        <f t="shared" si="10"/>
        <v>-1</v>
      </c>
      <c r="BS89" s="26" t="str">
        <f t="shared" si="11"/>
        <v>-1</v>
      </c>
    </row>
    <row r="90" spans="1:71">
      <c r="A90" s="24" t="str">
        <f>IF(B90="","",IF(AND(B90&gt;1,Rapporteringskod!E90="Hela året"),"INC"&amp;"1-"&amp;Rapporteringskod!A$2&amp;"-"&amp;Rapporteringskod!D$2&amp;"-"&amp;ROW(B89),IF(AND(B90&gt;1,Rapporteringskod!E90="Jan-Okt"),"INC"&amp;"1-"&amp;Rapporteringskod!A$2&amp;"-"&amp;Rapporteringskod!D$2&amp;"-"&amp;ROW(B89),"INC"&amp;"2-"&amp;Rapporteringskod!A$2&amp;"-"&amp;Rapporteringskod!D$2&amp;"-"&amp;ROW(B89))))</f>
        <v/>
      </c>
      <c r="B90" s="27"/>
      <c r="C90" s="27"/>
      <c r="D90" s="25"/>
      <c r="E90" s="29"/>
      <c r="F90" s="25"/>
      <c r="G90" s="25"/>
      <c r="H90" s="27"/>
      <c r="I90" s="27"/>
      <c r="J90" s="25"/>
      <c r="BM90" s="26" t="str">
        <f t="shared" si="7"/>
        <v/>
      </c>
      <c r="BN90" s="26" t="str">
        <f t="shared" si="8"/>
        <v/>
      </c>
      <c r="BO90" s="26" t="str">
        <f t="shared" si="9"/>
        <v/>
      </c>
      <c r="BQ90" s="26" t="str">
        <f t="shared" si="12"/>
        <v>-1</v>
      </c>
      <c r="BR90" s="32" t="str">
        <f t="shared" si="10"/>
        <v>-1</v>
      </c>
      <c r="BS90" s="26" t="str">
        <f t="shared" si="11"/>
        <v>-1</v>
      </c>
    </row>
    <row r="91" spans="1:71">
      <c r="A91" s="24" t="str">
        <f>IF(B91="","",IF(AND(B91&gt;1,Rapporteringskod!E91="Hela året"),"INC"&amp;"1-"&amp;Rapporteringskod!A$2&amp;"-"&amp;Rapporteringskod!D$2&amp;"-"&amp;ROW(B90),IF(AND(B91&gt;1,Rapporteringskod!E91="Jan-Okt"),"INC"&amp;"1-"&amp;Rapporteringskod!A$2&amp;"-"&amp;Rapporteringskod!D$2&amp;"-"&amp;ROW(B90),"INC"&amp;"2-"&amp;Rapporteringskod!A$2&amp;"-"&amp;Rapporteringskod!D$2&amp;"-"&amp;ROW(B90))))</f>
        <v/>
      </c>
      <c r="B91" s="27"/>
      <c r="C91" s="27"/>
      <c r="D91" s="25"/>
      <c r="E91" s="29"/>
      <c r="F91" s="25"/>
      <c r="G91" s="25"/>
      <c r="H91" s="27"/>
      <c r="I91" s="27"/>
      <c r="J91" s="25"/>
      <c r="BM91" s="26" t="str">
        <f t="shared" si="7"/>
        <v/>
      </c>
      <c r="BN91" s="26" t="str">
        <f t="shared" si="8"/>
        <v/>
      </c>
      <c r="BO91" s="26" t="str">
        <f t="shared" si="9"/>
        <v/>
      </c>
      <c r="BQ91" s="26" t="str">
        <f t="shared" si="12"/>
        <v>-1</v>
      </c>
      <c r="BR91" s="32" t="str">
        <f t="shared" si="10"/>
        <v>-1</v>
      </c>
      <c r="BS91" s="26" t="str">
        <f t="shared" si="11"/>
        <v>-1</v>
      </c>
    </row>
    <row r="92" spans="1:71">
      <c r="A92" s="24" t="str">
        <f>IF(B92="","",IF(AND(B92&gt;1,Rapporteringskod!E92="Hela året"),"INC"&amp;"1-"&amp;Rapporteringskod!A$2&amp;"-"&amp;Rapporteringskod!D$2&amp;"-"&amp;ROW(B91),IF(AND(B92&gt;1,Rapporteringskod!E92="Jan-Okt"),"INC"&amp;"1-"&amp;Rapporteringskod!A$2&amp;"-"&amp;Rapporteringskod!D$2&amp;"-"&amp;ROW(B91),"INC"&amp;"2-"&amp;Rapporteringskod!A$2&amp;"-"&amp;Rapporteringskod!D$2&amp;"-"&amp;ROW(B91))))</f>
        <v/>
      </c>
      <c r="B92" s="27"/>
      <c r="C92" s="27"/>
      <c r="D92" s="25"/>
      <c r="E92" s="29"/>
      <c r="F92" s="25"/>
      <c r="G92" s="25"/>
      <c r="H92" s="27"/>
      <c r="I92" s="27"/>
      <c r="J92" s="25"/>
      <c r="BM92" s="26" t="str">
        <f t="shared" si="7"/>
        <v/>
      </c>
      <c r="BN92" s="26" t="str">
        <f t="shared" si="8"/>
        <v/>
      </c>
      <c r="BO92" s="26" t="str">
        <f t="shared" si="9"/>
        <v/>
      </c>
      <c r="BQ92" s="26" t="str">
        <f t="shared" si="12"/>
        <v>-1</v>
      </c>
      <c r="BR92" s="32" t="str">
        <f t="shared" si="10"/>
        <v>-1</v>
      </c>
      <c r="BS92" s="26" t="str">
        <f t="shared" si="11"/>
        <v>-1</v>
      </c>
    </row>
    <row r="93" spans="1:71">
      <c r="A93" s="24" t="str">
        <f>IF(B93="","",IF(AND(B93&gt;1,Rapporteringskod!E93="Hela året"),"INC"&amp;"1-"&amp;Rapporteringskod!A$2&amp;"-"&amp;Rapporteringskod!D$2&amp;"-"&amp;ROW(B92),IF(AND(B93&gt;1,Rapporteringskod!E93="Jan-Okt"),"INC"&amp;"1-"&amp;Rapporteringskod!A$2&amp;"-"&amp;Rapporteringskod!D$2&amp;"-"&amp;ROW(B92),"INC"&amp;"2-"&amp;Rapporteringskod!A$2&amp;"-"&amp;Rapporteringskod!D$2&amp;"-"&amp;ROW(B92))))</f>
        <v/>
      </c>
      <c r="B93" s="27"/>
      <c r="C93" s="27"/>
      <c r="D93" s="25"/>
      <c r="E93" s="29"/>
      <c r="F93" s="25"/>
      <c r="G93" s="25"/>
      <c r="H93" s="27"/>
      <c r="I93" s="27"/>
      <c r="J93" s="25"/>
      <c r="BM93" s="26" t="str">
        <f t="shared" si="7"/>
        <v/>
      </c>
      <c r="BN93" s="26" t="str">
        <f t="shared" si="8"/>
        <v/>
      </c>
      <c r="BO93" s="26" t="str">
        <f t="shared" si="9"/>
        <v/>
      </c>
      <c r="BQ93" s="26" t="str">
        <f t="shared" si="12"/>
        <v>-1</v>
      </c>
      <c r="BR93" s="32" t="str">
        <f t="shared" si="10"/>
        <v>-1</v>
      </c>
      <c r="BS93" s="26" t="str">
        <f t="shared" si="11"/>
        <v>-1</v>
      </c>
    </row>
    <row r="94" spans="1:71">
      <c r="A94" s="24" t="str">
        <f>IF(B94="","",IF(AND(B94&gt;1,Rapporteringskod!E94="Hela året"),"INC"&amp;"1-"&amp;Rapporteringskod!A$2&amp;"-"&amp;Rapporteringskod!D$2&amp;"-"&amp;ROW(B93),IF(AND(B94&gt;1,Rapporteringskod!E94="Jan-Okt"),"INC"&amp;"1-"&amp;Rapporteringskod!A$2&amp;"-"&amp;Rapporteringskod!D$2&amp;"-"&amp;ROW(B93),"INC"&amp;"2-"&amp;Rapporteringskod!A$2&amp;"-"&amp;Rapporteringskod!D$2&amp;"-"&amp;ROW(B93))))</f>
        <v/>
      </c>
      <c r="B94" s="27"/>
      <c r="C94" s="27"/>
      <c r="D94" s="25"/>
      <c r="E94" s="29"/>
      <c r="F94" s="25"/>
      <c r="G94" s="25"/>
      <c r="H94" s="27"/>
      <c r="I94" s="27"/>
      <c r="J94" s="25"/>
      <c r="BM94" s="26" t="str">
        <f t="shared" si="7"/>
        <v/>
      </c>
      <c r="BN94" s="26" t="str">
        <f t="shared" si="8"/>
        <v/>
      </c>
      <c r="BO94" s="26" t="str">
        <f t="shared" si="9"/>
        <v/>
      </c>
      <c r="BQ94" s="26" t="str">
        <f t="shared" si="12"/>
        <v>-1</v>
      </c>
      <c r="BR94" s="32" t="str">
        <f t="shared" si="10"/>
        <v>-1</v>
      </c>
      <c r="BS94" s="26" t="str">
        <f t="shared" si="11"/>
        <v>-1</v>
      </c>
    </row>
    <row r="95" spans="1:71">
      <c r="A95" s="24" t="str">
        <f>IF(B95="","",IF(AND(B95&gt;1,Rapporteringskod!E95="Hela året"),"INC"&amp;"1-"&amp;Rapporteringskod!A$2&amp;"-"&amp;Rapporteringskod!D$2&amp;"-"&amp;ROW(B94),IF(AND(B95&gt;1,Rapporteringskod!E95="Jan-Okt"),"INC"&amp;"1-"&amp;Rapporteringskod!A$2&amp;"-"&amp;Rapporteringskod!D$2&amp;"-"&amp;ROW(B94),"INC"&amp;"2-"&amp;Rapporteringskod!A$2&amp;"-"&amp;Rapporteringskod!D$2&amp;"-"&amp;ROW(B94))))</f>
        <v/>
      </c>
      <c r="B95" s="27"/>
      <c r="C95" s="27"/>
      <c r="D95" s="25"/>
      <c r="E95" s="29"/>
      <c r="F95" s="25"/>
      <c r="G95" s="25"/>
      <c r="H95" s="27"/>
      <c r="I95" s="27"/>
      <c r="J95" s="25"/>
      <c r="BM95" s="26" t="str">
        <f t="shared" si="7"/>
        <v/>
      </c>
      <c r="BN95" s="26" t="str">
        <f t="shared" si="8"/>
        <v/>
      </c>
      <c r="BO95" s="26" t="str">
        <f t="shared" si="9"/>
        <v/>
      </c>
      <c r="BQ95" s="26" t="str">
        <f t="shared" si="12"/>
        <v>-1</v>
      </c>
      <c r="BR95" s="32" t="str">
        <f t="shared" si="10"/>
        <v>-1</v>
      </c>
      <c r="BS95" s="26" t="str">
        <f t="shared" si="11"/>
        <v>-1</v>
      </c>
    </row>
    <row r="96" spans="1:71">
      <c r="A96" s="24" t="str">
        <f>IF(B96="","",IF(AND(B96&gt;1,Rapporteringskod!E96="Hela året"),"INC"&amp;"1-"&amp;Rapporteringskod!A$2&amp;"-"&amp;Rapporteringskod!D$2&amp;"-"&amp;ROW(B95),IF(AND(B96&gt;1,Rapporteringskod!E96="Jan-Okt"),"INC"&amp;"1-"&amp;Rapporteringskod!A$2&amp;"-"&amp;Rapporteringskod!D$2&amp;"-"&amp;ROW(B95),"INC"&amp;"2-"&amp;Rapporteringskod!A$2&amp;"-"&amp;Rapporteringskod!D$2&amp;"-"&amp;ROW(B95))))</f>
        <v/>
      </c>
      <c r="B96" s="27"/>
      <c r="C96" s="27"/>
      <c r="D96" s="25"/>
      <c r="E96" s="29"/>
      <c r="F96" s="25"/>
      <c r="G96" s="25"/>
      <c r="H96" s="27"/>
      <c r="I96" s="27"/>
      <c r="J96" s="25"/>
      <c r="BM96" s="26" t="str">
        <f t="shared" si="7"/>
        <v/>
      </c>
      <c r="BN96" s="26" t="str">
        <f t="shared" si="8"/>
        <v/>
      </c>
      <c r="BO96" s="26" t="str">
        <f t="shared" si="9"/>
        <v/>
      </c>
      <c r="BQ96" s="26" t="str">
        <f t="shared" si="12"/>
        <v>-1</v>
      </c>
      <c r="BR96" s="32" t="str">
        <f t="shared" si="10"/>
        <v>-1</v>
      </c>
      <c r="BS96" s="26" t="str">
        <f t="shared" si="11"/>
        <v>-1</v>
      </c>
    </row>
    <row r="97" spans="1:71">
      <c r="A97" s="24" t="str">
        <f>IF(B97="","",IF(AND(B97&gt;1,Rapporteringskod!E97="Hela året"),"INC"&amp;"1-"&amp;Rapporteringskod!A$2&amp;"-"&amp;Rapporteringskod!D$2&amp;"-"&amp;ROW(B96),IF(AND(B97&gt;1,Rapporteringskod!E97="Jan-Okt"),"INC"&amp;"1-"&amp;Rapporteringskod!A$2&amp;"-"&amp;Rapporteringskod!D$2&amp;"-"&amp;ROW(B96),"INC"&amp;"2-"&amp;Rapporteringskod!A$2&amp;"-"&amp;Rapporteringskod!D$2&amp;"-"&amp;ROW(B96))))</f>
        <v/>
      </c>
      <c r="B97" s="27"/>
      <c r="C97" s="27"/>
      <c r="D97" s="25"/>
      <c r="E97" s="29"/>
      <c r="F97" s="25"/>
      <c r="G97" s="25"/>
      <c r="H97" s="27"/>
      <c r="I97" s="27"/>
      <c r="J97" s="25"/>
      <c r="BM97" s="26" t="str">
        <f t="shared" si="7"/>
        <v/>
      </c>
      <c r="BN97" s="26" t="str">
        <f t="shared" si="8"/>
        <v/>
      </c>
      <c r="BO97" s="26" t="str">
        <f t="shared" si="9"/>
        <v/>
      </c>
      <c r="BQ97" s="26" t="str">
        <f t="shared" si="12"/>
        <v>-1</v>
      </c>
      <c r="BR97" s="32" t="str">
        <f t="shared" si="10"/>
        <v>-1</v>
      </c>
      <c r="BS97" s="26" t="str">
        <f t="shared" si="11"/>
        <v>-1</v>
      </c>
    </row>
    <row r="98" spans="1:71">
      <c r="A98" s="24" t="str">
        <f>IF(B98="","",IF(AND(B98&gt;1,Rapporteringskod!E98="Hela året"),"INC"&amp;"1-"&amp;Rapporteringskod!A$2&amp;"-"&amp;Rapporteringskod!D$2&amp;"-"&amp;ROW(B97),IF(AND(B98&gt;1,Rapporteringskod!E98="Jan-Okt"),"INC"&amp;"1-"&amp;Rapporteringskod!A$2&amp;"-"&amp;Rapporteringskod!D$2&amp;"-"&amp;ROW(B97),"INC"&amp;"2-"&amp;Rapporteringskod!A$2&amp;"-"&amp;Rapporteringskod!D$2&amp;"-"&amp;ROW(B97))))</f>
        <v/>
      </c>
      <c r="B98" s="27"/>
      <c r="C98" s="27"/>
      <c r="D98" s="25"/>
      <c r="E98" s="29"/>
      <c r="F98" s="25"/>
      <c r="G98" s="25"/>
      <c r="H98" s="27"/>
      <c r="I98" s="27"/>
      <c r="J98" s="25"/>
      <c r="BM98" s="26" t="str">
        <f t="shared" si="7"/>
        <v/>
      </c>
      <c r="BN98" s="26" t="str">
        <f t="shared" si="8"/>
        <v/>
      </c>
      <c r="BO98" s="26" t="str">
        <f t="shared" si="9"/>
        <v/>
      </c>
      <c r="BQ98" s="26" t="str">
        <f t="shared" si="12"/>
        <v>-1</v>
      </c>
      <c r="BR98" s="32" t="str">
        <f t="shared" si="10"/>
        <v>-1</v>
      </c>
      <c r="BS98" s="26" t="str">
        <f t="shared" si="11"/>
        <v>-1</v>
      </c>
    </row>
    <row r="99" spans="1:71">
      <c r="A99" s="24" t="str">
        <f>IF(B99="","",IF(AND(B99&gt;1,Rapporteringskod!E99="Hela året"),"INC"&amp;"1-"&amp;Rapporteringskod!A$2&amp;"-"&amp;Rapporteringskod!D$2&amp;"-"&amp;ROW(B98),IF(AND(B99&gt;1,Rapporteringskod!E99="Jan-Okt"),"INC"&amp;"1-"&amp;Rapporteringskod!A$2&amp;"-"&amp;Rapporteringskod!D$2&amp;"-"&amp;ROW(B98),"INC"&amp;"2-"&amp;Rapporteringskod!A$2&amp;"-"&amp;Rapporteringskod!D$2&amp;"-"&amp;ROW(B98))))</f>
        <v/>
      </c>
      <c r="B99" s="27"/>
      <c r="C99" s="27"/>
      <c r="D99" s="25"/>
      <c r="E99" s="29"/>
      <c r="F99" s="25"/>
      <c r="G99" s="25"/>
      <c r="H99" s="27"/>
      <c r="I99" s="27"/>
      <c r="J99" s="25"/>
      <c r="BM99" s="26" t="str">
        <f>IF(BQ99="Fel",ROW(BQ99),"")</f>
        <v/>
      </c>
      <c r="BN99" s="26" t="str">
        <f t="shared" si="8"/>
        <v/>
      </c>
      <c r="BO99" s="26" t="str">
        <f t="shared" si="9"/>
        <v/>
      </c>
      <c r="BQ99" s="26" t="str">
        <f t="shared" si="12"/>
        <v>-1</v>
      </c>
      <c r="BR99" s="32" t="str">
        <f t="shared" si="10"/>
        <v>-1</v>
      </c>
      <c r="BS99" s="26" t="str">
        <f t="shared" si="11"/>
        <v>-1</v>
      </c>
    </row>
    <row r="100" spans="1:71">
      <c r="A100" s="24" t="str">
        <f>IF(B100="","",IF(AND(B100&gt;1,Rapporteringskod!E100="Hela året"),"INC"&amp;"1-"&amp;Rapporteringskod!A$2&amp;"-"&amp;Rapporteringskod!D$2&amp;"-"&amp;ROW(B99),IF(AND(B100&gt;1,Rapporteringskod!E100="Jan-Okt"),"INC"&amp;"1-"&amp;Rapporteringskod!A$2&amp;"-"&amp;Rapporteringskod!D$2&amp;"-"&amp;ROW(B99),"INC"&amp;"2-"&amp;Rapporteringskod!A$2&amp;"-"&amp;Rapporteringskod!D$2&amp;"-"&amp;ROW(B99))))</f>
        <v/>
      </c>
      <c r="B100" s="27"/>
      <c r="C100" s="27"/>
      <c r="D100" s="25"/>
      <c r="E100" s="29"/>
      <c r="F100" s="25"/>
      <c r="G100" s="25"/>
      <c r="H100" s="27"/>
      <c r="I100" s="27"/>
      <c r="J100" s="25"/>
      <c r="BM100" s="26" t="str">
        <f t="shared" si="7"/>
        <v/>
      </c>
      <c r="BN100" s="26" t="str">
        <f t="shared" si="8"/>
        <v/>
      </c>
      <c r="BO100" s="26" t="str">
        <f t="shared" si="9"/>
        <v/>
      </c>
      <c r="BQ100" s="26" t="str">
        <f t="shared" si="12"/>
        <v>-1</v>
      </c>
      <c r="BR100" s="32" t="str">
        <f t="shared" si="10"/>
        <v>-1</v>
      </c>
      <c r="BS100" s="26" t="str">
        <f t="shared" si="11"/>
        <v>-1</v>
      </c>
    </row>
    <row r="101" spans="1:71">
      <c r="B101" s="26"/>
      <c r="C101" s="26"/>
      <c r="D101" s="26"/>
      <c r="E101" s="26"/>
      <c r="F101" s="26"/>
      <c r="G101" s="26"/>
      <c r="H101" s="26"/>
      <c r="I101" s="26"/>
      <c r="J101" s="26"/>
      <c r="BM101" s="33" t="str" cm="1">
        <f t="array" ref="BM101">IF(COUNT(BM2:BM100)=0,"",_xlfn.TEXTJOIN(",",TRUE,_xlfn.UNIQUE(_xlfn._xlws.FILTER(BM2:BM100,BM2:BM100&lt;&gt;""))))</f>
        <v/>
      </c>
      <c r="BN101" s="33" t="str" cm="1">
        <f t="array" ref="BN101">IF(COUNT(BN2:BN100)=0,"",_xlfn.TEXTJOIN(",",TRUE,_xlfn.UNIQUE(_xlfn._xlws.FILTER(BN2:BN100,BN2:BN100&lt;&gt;""))))</f>
        <v/>
      </c>
      <c r="BO101" s="33" t="str" cm="1">
        <f t="array" ref="BO101">IF(COUNT(BO2:BO100)=0,"",_xlfn.TEXTJOIN(",",TRUE,_xlfn.UNIQUE(_xlfn._xlws.FILTER(BO2:BO100,BO2:BO100&lt;&gt;""))))</f>
        <v/>
      </c>
      <c r="BP101" s="33"/>
      <c r="BQ101" s="24">
        <f>COUNTIF(BQ2:BQ100,"Fel")</f>
        <v>0</v>
      </c>
      <c r="BR101" s="24">
        <f t="shared" ref="BR101:BS101" si="13">COUNTIF(BR2:BR100,"Fel")</f>
        <v>0</v>
      </c>
      <c r="BS101" s="24">
        <f t="shared" si="13"/>
        <v>0</v>
      </c>
    </row>
    <row r="102" spans="1:71">
      <c r="B102" s="26"/>
      <c r="C102" s="26"/>
      <c r="D102" s="26"/>
      <c r="E102" s="26"/>
      <c r="F102" s="26"/>
      <c r="G102" s="26"/>
      <c r="H102" s="26"/>
      <c r="I102" s="26"/>
      <c r="J102" s="26"/>
      <c r="BQ102" s="26" cm="1">
        <f t="array" ref="BQ102">SUM(IF(BQ2:BQ100="-1",1,0))</f>
        <v>99</v>
      </c>
      <c r="BR102" s="26" cm="1">
        <f t="array" ref="BR102">SUM(IF(BR2:BR100="-1",1,0))</f>
        <v>99</v>
      </c>
      <c r="BS102" s="26" cm="1">
        <f t="array" ref="BS102">SUM(IF(BS2:BS100="-1",1,0))</f>
        <v>99</v>
      </c>
    </row>
    <row r="103" spans="1:71"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1:71">
      <c r="B104" s="26"/>
      <c r="C104" s="26"/>
      <c r="D104" s="26"/>
      <c r="E104" s="26"/>
      <c r="F104" s="26"/>
      <c r="G104" s="26"/>
      <c r="H104" s="26"/>
      <c r="I104" s="26"/>
      <c r="J104" s="26"/>
    </row>
    <row r="105" spans="1:71">
      <c r="B105" s="26"/>
      <c r="C105" s="26"/>
      <c r="D105" s="26"/>
      <c r="E105" s="26"/>
      <c r="F105" s="26"/>
      <c r="G105" s="26"/>
      <c r="H105" s="26"/>
      <c r="I105" s="26"/>
      <c r="J105" s="26"/>
    </row>
    <row r="106" spans="1:71">
      <c r="B106" s="26"/>
      <c r="C106" s="26"/>
      <c r="D106" s="26"/>
      <c r="E106" s="26"/>
      <c r="F106" s="26"/>
      <c r="G106" s="26"/>
      <c r="H106" s="26"/>
      <c r="I106" s="26"/>
      <c r="J106" s="26"/>
    </row>
    <row r="107" spans="1:71">
      <c r="B107" s="26"/>
      <c r="C107" s="26"/>
      <c r="D107" s="26"/>
      <c r="E107" s="26"/>
      <c r="F107" s="26"/>
      <c r="G107" s="26"/>
      <c r="H107" s="26"/>
      <c r="I107" s="26"/>
      <c r="J107" s="26"/>
    </row>
    <row r="108" spans="1:71"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1:71">
      <c r="B109" s="26"/>
      <c r="C109" s="26"/>
      <c r="D109" s="26"/>
      <c r="E109" s="26"/>
      <c r="F109" s="26"/>
      <c r="G109" s="26"/>
      <c r="H109" s="26"/>
      <c r="I109" s="26"/>
      <c r="J109" s="26"/>
    </row>
    <row r="110" spans="1:71">
      <c r="B110" s="26"/>
      <c r="C110" s="26"/>
      <c r="D110" s="26"/>
      <c r="E110" s="26"/>
      <c r="F110" s="26"/>
      <c r="G110" s="26"/>
      <c r="H110" s="26"/>
      <c r="I110" s="26"/>
      <c r="J110" s="26"/>
    </row>
    <row r="111" spans="1:71">
      <c r="B111" s="26"/>
      <c r="C111" s="26"/>
      <c r="D111" s="26"/>
      <c r="E111" s="26"/>
      <c r="F111" s="26"/>
      <c r="G111" s="26"/>
      <c r="H111" s="26"/>
      <c r="I111" s="26"/>
      <c r="J111" s="26"/>
    </row>
    <row r="112" spans="1:71">
      <c r="B112" s="26"/>
      <c r="C112" s="26"/>
      <c r="D112" s="26"/>
      <c r="E112" s="26"/>
      <c r="F112" s="26"/>
      <c r="G112" s="26"/>
      <c r="H112" s="26"/>
      <c r="I112" s="26"/>
      <c r="J112" s="26"/>
    </row>
  </sheetData>
  <sheetProtection algorithmName="SHA-512" hashValue="2ik61xbx3H9zlbmbWXTqP2DUKEWZTAd3xofAznP+0lh9rmHTqxEysvNzAudawZgjHzB23vJXhkxtttiqsxfjmQ==" saltValue="TF5u7Djb6nUIEh3DLZmWig==" spinCount="100000" sheet="1" objects="1" scenarios="1"/>
  <dataValidations count="5">
    <dataValidation type="date" allowBlank="1" showInputMessage="1" showErrorMessage="1" errorTitle="Felnummer 64" error="Felnummer 64: Datumet ska vara mellan 2022-01-01 och 2024-12-31." sqref="H2:H100" xr:uid="{F20550EA-AAEE-400D-8802-085AAD11F1DE}">
      <formula1>44562</formula1>
      <formula2>45657</formula2>
    </dataValidation>
    <dataValidation type="custom" allowBlank="1" showInputMessage="1" showErrorMessage="1" errorTitle="En snabb granskning" error="Denna kolumn ska endast användas för att förklara vidtagna åtgärder när du anger &quot;Annan åtgärd&quot; i kolumn G. " sqref="J2:J100" xr:uid="{5F6555A9-4B6A-4326-BBD1-8F72845C616F}">
      <formula1>IF(G2&lt;&gt;"Annan åtgärd",J2="",J2=J2)</formula1>
    </dataValidation>
    <dataValidation type="date" allowBlank="1" showInputMessage="1" showErrorMessage="1" errorTitle="Felnummer 2" error="Felnummer 2: Datumet ska vara mellan 2022-01-01 och 2024-12-31." sqref="B2:B100" xr:uid="{F2C7A6AA-1220-413B-A4F3-5000AC5E389B}">
      <formula1>44562</formula1>
      <formula2>45657</formula2>
    </dataValidation>
    <dataValidation type="date" allowBlank="1" showInputMessage="1" showErrorMessage="1" errorTitle="Felnummer 3" error="Felnummer 3: siffranska vara mellan 2023-01-01 till 2024-12-31" sqref="C2:C100" xr:uid="{FF462BDE-7B1F-4D37-8A5F-66EFAC8D6140}">
      <formula1>44927</formula1>
      <formula2>45657</formula2>
    </dataValidation>
    <dataValidation type="date" allowBlank="1" showInputMessage="1" showErrorMessage="1" errorTitle="Felnummer 6" error="Felnummer 6: siffranska vara mellan 2023-01-01 till 2024-12-31" sqref="I2:I100" xr:uid="{905A1E38-5AF6-46D5-86AB-7E979FC4D2EF}">
      <formula1>44927</formula1>
      <formula2>45657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n snabb granskning" error="Välja ett av de angivna alternativen." xr:uid="{1085593F-A2B3-4BDA-82F8-6F5D2829D760}">
          <x14:formula1>
            <xm:f>Koder!$E$2:$E$7</xm:f>
          </x14:formula1>
          <xm:sqref>D2:D100</xm:sqref>
        </x14:dataValidation>
        <x14:dataValidation type="list" allowBlank="1" showInputMessage="1" showErrorMessage="1" errorTitle="En snabb granskning" error="Välja ett av de angivna alternativen." xr:uid="{C4D19359-B0C4-4991-BED2-D8105627B49C}">
          <x14:formula1>
            <xm:f>Koder!$K$2:$K$11</xm:f>
          </x14:formula1>
          <xm:sqref>F2:F100</xm:sqref>
        </x14:dataValidation>
        <x14:dataValidation type="list" allowBlank="1" showInputMessage="1" showErrorMessage="1" errorTitle="En snabb granskning" error="Välja ett av de angivna alternativen." xr:uid="{F6A7F33A-1137-4F85-BFF4-DD559D77509C}">
          <x14:formula1>
            <xm:f>Koder!$H$2:$H$17</xm:f>
          </x14:formula1>
          <xm:sqref>G2:G100</xm:sqref>
        </x14:dataValidation>
        <x14:dataValidation type="whole" allowBlank="1" showInputMessage="1" showErrorMessage="1" errorTitle="Felnummer 4" error="Felnummer 4: Antalet ska vara heltal, utan tecken, utan mellanslag och inte vara mindre än 1000 personer. Antalet bör inte vara mer än totalt antal personer som ni försörjer." xr:uid="{3A6067E3-6E25-44E5-88E6-5066504C1254}">
          <x14:formula1>
            <xm:f>1000</xm:f>
          </x14:formula1>
          <x14:formula2>
            <xm:f>Rapporteringskod!C$2</xm:f>
          </x14:formula2>
          <xm:sqref>E2:E100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BV512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40.42578125" style="26" customWidth="1"/>
    <col min="2" max="2" width="33.42578125" style="24" customWidth="1"/>
    <col min="3" max="3" width="22" style="24" customWidth="1"/>
    <col min="4" max="4" width="14.85546875" style="30" customWidth="1"/>
    <col min="5" max="5" width="15.42578125" style="30" customWidth="1"/>
    <col min="6" max="6" width="14" style="24" customWidth="1"/>
    <col min="7" max="7" width="14" style="28" customWidth="1"/>
    <col min="8" max="8" width="15.5703125" style="24" customWidth="1"/>
    <col min="9" max="9" width="15.140625" style="24" customWidth="1"/>
    <col min="10" max="10" width="39.42578125" style="24" customWidth="1"/>
    <col min="11" max="11" width="18.85546875" style="30" customWidth="1"/>
    <col min="12" max="12" width="14.85546875" style="30" customWidth="1"/>
    <col min="13" max="13" width="14.5703125" style="31" customWidth="1"/>
    <col min="14" max="14" width="19.42578125" style="24" customWidth="1"/>
    <col min="15" max="15" width="12.42578125" style="31" customWidth="1"/>
    <col min="16" max="16" width="14.42578125" style="24" customWidth="1"/>
    <col min="17" max="17" width="13.28515625" style="24" customWidth="1"/>
    <col min="18" max="18" width="14.7109375" style="24" customWidth="1"/>
    <col min="19" max="62" width="9.140625" style="26"/>
    <col min="63" max="74" width="9.140625" style="26" hidden="1" customWidth="1"/>
    <col min="75" max="16384" width="9.140625" style="26"/>
  </cols>
  <sheetData>
    <row r="1" spans="1:73" ht="150">
      <c r="A1" s="22" t="s">
        <v>526</v>
      </c>
      <c r="B1" s="22" t="s">
        <v>521</v>
      </c>
      <c r="C1" s="22" t="s">
        <v>173</v>
      </c>
      <c r="D1" s="22" t="s">
        <v>484</v>
      </c>
      <c r="E1" s="22" t="s">
        <v>485</v>
      </c>
      <c r="F1" s="22" t="s">
        <v>41</v>
      </c>
      <c r="G1" s="22" t="s">
        <v>5</v>
      </c>
      <c r="H1" s="22" t="s">
        <v>520</v>
      </c>
      <c r="I1" s="22" t="s">
        <v>1</v>
      </c>
      <c r="J1" s="22" t="s">
        <v>4</v>
      </c>
      <c r="K1" s="23" t="s">
        <v>505</v>
      </c>
      <c r="L1" s="23" t="s">
        <v>506</v>
      </c>
      <c r="M1" s="22" t="s">
        <v>67</v>
      </c>
      <c r="N1" s="22" t="s">
        <v>50</v>
      </c>
      <c r="O1" s="22" t="s">
        <v>63</v>
      </c>
      <c r="P1" s="22" t="s">
        <v>70</v>
      </c>
      <c r="Q1" s="22" t="s">
        <v>40</v>
      </c>
      <c r="R1" s="22" t="s">
        <v>498</v>
      </c>
      <c r="BL1" s="24" t="s">
        <v>474</v>
      </c>
      <c r="BM1" s="24" t="s">
        <v>475</v>
      </c>
      <c r="BN1" s="24" t="s">
        <v>476</v>
      </c>
      <c r="BO1" s="24" t="s">
        <v>477</v>
      </c>
      <c r="BP1" s="24" t="s">
        <v>478</v>
      </c>
      <c r="BQ1" s="24" t="s">
        <v>470</v>
      </c>
      <c r="BR1" s="24" t="s">
        <v>471</v>
      </c>
      <c r="BS1" s="24" t="s">
        <v>472</v>
      </c>
      <c r="BT1" s="24" t="s">
        <v>473</v>
      </c>
      <c r="BU1" s="24" t="s">
        <v>466</v>
      </c>
    </row>
    <row r="2" spans="1:73">
      <c r="A2" s="24" t="str">
        <f>IF(B2="","",IF(AND(B2&gt;1,Rapporteringskod!E2="Hela året"),"ÖVR"&amp;"1-"&amp;Rapporteringskod!A$2&amp;"-"&amp;Rapporteringskod!D$2&amp;"-"&amp;ROW(B1),IF(AND(B2&gt;1,Rapporteringskod!E2="Jan-Okt"),"ÖVR"&amp;"1-"&amp;Rapporteringskod!A$2&amp;"-"&amp;Rapporteringskod!D$2&amp;"-"&amp;ROW(B1),"ÖVR"&amp;"2-"&amp;Rapporteringskod!A$2&amp;"-"&amp;Rapporteringskod!D$2&amp;"-"&amp;ROW(B1))))</f>
        <v/>
      </c>
      <c r="B2" s="25"/>
      <c r="C2" s="25"/>
      <c r="D2" s="27"/>
      <c r="E2" s="27"/>
      <c r="F2" s="25"/>
      <c r="G2" s="28" t="str">
        <f>IF(B2="","",VLOOKUP(B2,Koder!A$1:B$365,2,FALSE))</f>
        <v/>
      </c>
      <c r="H2" s="25"/>
      <c r="I2" s="25"/>
      <c r="J2" s="25"/>
      <c r="K2" s="27"/>
      <c r="L2" s="27"/>
      <c r="M2" s="29"/>
      <c r="N2" s="25"/>
      <c r="O2" s="29"/>
      <c r="P2" s="25"/>
      <c r="Q2" s="25"/>
      <c r="R2" s="25"/>
      <c r="BL2" s="26" t="str">
        <f>IF(BQ2="Fel",ROW(BQ2),"")</f>
        <v/>
      </c>
      <c r="BM2" s="26" t="str">
        <f t="shared" ref="BM2:BP2" si="0">IF(BR2="Fel",ROW(BR2),"")</f>
        <v/>
      </c>
      <c r="BN2" s="26" t="str">
        <f t="shared" si="0"/>
        <v/>
      </c>
      <c r="BO2" s="26" t="str">
        <f t="shared" si="0"/>
        <v/>
      </c>
      <c r="BP2" s="26" t="str">
        <f t="shared" si="0"/>
        <v/>
      </c>
      <c r="BQ2" s="26" t="str">
        <f>IF(B2&lt;&gt;"",IF(AND(C2&lt;&gt;"",D2&lt;&gt;"",E2&lt;&gt;"",F2&lt;&gt;"",I2&lt;&gt;"",J2&lt;&gt;"",M2&lt;&gt;"",N2&lt;&gt;"",O2&lt;&gt;"",P2&lt;&gt;""),"OK","Fel"),"-1")</f>
        <v>-1</v>
      </c>
      <c r="BS2" s="26" t="str">
        <f>IF(J2="","-1",IF(J2="Annan åtgärd",IF(R2&lt;&gt;"","OK","Fel"),"OK"))</f>
        <v>-1</v>
      </c>
      <c r="BT2" s="26" t="str">
        <f>IF(J2="","-1",IF(J2&lt;&gt;"Ingen åtgärd krävs",IF(AND(K2&lt;&gt;"",L2&lt;&gt;""),"OK","Fel"),"OK"))</f>
        <v>-1</v>
      </c>
      <c r="BU2" s="26" t="str">
        <f>IF(P2="","-1",IF(P2="Ja",IF(Q2&lt;&gt;"","OK","Fel"),"OK"))</f>
        <v>-1</v>
      </c>
    </row>
    <row r="3" spans="1:73">
      <c r="A3" s="24" t="str">
        <f>IF(B3="","",IF(AND(B3&gt;1,Rapporteringskod!E3="Hela året"),"ÖVR"&amp;"1-"&amp;Rapporteringskod!A$2&amp;"-"&amp;Rapporteringskod!D$2&amp;"-"&amp;ROW(B2),IF(AND(B3&gt;1,Rapporteringskod!E3="Jan-Okt"),"ÖVR"&amp;"1-"&amp;Rapporteringskod!A$2&amp;"-"&amp;Rapporteringskod!D$2&amp;"-"&amp;ROW(B2),"ÖVR"&amp;"2-"&amp;Rapporteringskod!A$2&amp;"-"&amp;Rapporteringskod!D$2&amp;"-"&amp;ROW(B2))))</f>
        <v/>
      </c>
      <c r="B3" s="25"/>
      <c r="C3" s="25"/>
      <c r="D3" s="27"/>
      <c r="E3" s="27"/>
      <c r="F3" s="25"/>
      <c r="G3" s="28" t="str">
        <f>IF(B3="","",VLOOKUP(B3,Koder!A$1:B$365,2,FALSE))</f>
        <v/>
      </c>
      <c r="H3" s="25"/>
      <c r="I3" s="25"/>
      <c r="J3" s="25"/>
      <c r="K3" s="27"/>
      <c r="L3" s="27"/>
      <c r="M3" s="29"/>
      <c r="N3" s="25"/>
      <c r="O3" s="29"/>
      <c r="P3" s="25"/>
      <c r="Q3" s="25"/>
      <c r="R3" s="25"/>
      <c r="BL3" s="26" t="str">
        <f t="shared" ref="BL3:BL66" si="1">IF(BQ3="Fel",ROW(BQ3),"")</f>
        <v/>
      </c>
      <c r="BM3" s="26" t="str">
        <f t="shared" ref="BM3:BM66" si="2">IF(BR3="Fel",ROW(BR3),"")</f>
        <v/>
      </c>
      <c r="BN3" s="26" t="str">
        <f t="shared" ref="BN3:BN66" si="3">IF(BS3="Fel",ROW(BS3),"")</f>
        <v/>
      </c>
      <c r="BO3" s="26" t="str">
        <f t="shared" ref="BO3:BO66" si="4">IF(BT3="Fel",ROW(BT3),"")</f>
        <v/>
      </c>
      <c r="BP3" s="26" t="str">
        <f t="shared" ref="BP3:BP66" si="5">IF(BU3="Fel",ROW(BU3),"")</f>
        <v/>
      </c>
      <c r="BQ3" s="26" t="str">
        <f t="shared" ref="BQ3:BQ66" si="6">IF(B3&lt;&gt;"",IF(AND(C3&lt;&gt;"",D3&lt;&gt;"",E3&lt;&gt;"",F3&lt;&gt;"",I3&lt;&gt;"",J3&lt;&gt;"",M3&lt;&gt;"",N3&lt;&gt;"",O3&lt;&gt;"",P3&lt;&gt;""),"OK","Fel"),"-1")</f>
        <v>-1</v>
      </c>
      <c r="BS3" s="26" t="str">
        <f t="shared" ref="BS3:BS66" si="7">IF(J3="","-1",IF(J3="Annan åtgärd",IF(R3&lt;&gt;"","OK","Fel"),"OK"))</f>
        <v>-1</v>
      </c>
      <c r="BT3" s="26" t="str">
        <f t="shared" ref="BT3:BT66" si="8">IF(J3="","-1",IF(J3&lt;&gt;"Ingen åtgärd krävs",IF(AND(K3&lt;&gt;"",L3&lt;&gt;""),"OK","Fel"),"OK"))</f>
        <v>-1</v>
      </c>
      <c r="BU3" s="26" t="str">
        <f t="shared" ref="BU3:BU66" si="9">IF(P3="","-1",IF(P3="Ja",IF(Q3&lt;&gt;"","OK","Fel"),"OK"))</f>
        <v>-1</v>
      </c>
    </row>
    <row r="4" spans="1:73">
      <c r="A4" s="24" t="str">
        <f>IF(B4="","",IF(AND(B4&gt;1,Rapporteringskod!E4="Hela året"),"ÖVR"&amp;"1-"&amp;Rapporteringskod!A$2&amp;"-"&amp;Rapporteringskod!D$2&amp;"-"&amp;ROW(B3),IF(AND(B4&gt;1,Rapporteringskod!E4="Jan-Okt"),"ÖVR"&amp;"1-"&amp;Rapporteringskod!A$2&amp;"-"&amp;Rapporteringskod!D$2&amp;"-"&amp;ROW(B3),"ÖVR"&amp;"2-"&amp;Rapporteringskod!A$2&amp;"-"&amp;Rapporteringskod!D$2&amp;"-"&amp;ROW(B3))))</f>
        <v/>
      </c>
      <c r="B4" s="25"/>
      <c r="C4" s="25"/>
      <c r="D4" s="27"/>
      <c r="E4" s="27"/>
      <c r="F4" s="25"/>
      <c r="G4" s="28" t="str">
        <f>IF(B4="","",VLOOKUP(B4,Koder!A$1:B$365,2,FALSE))</f>
        <v/>
      </c>
      <c r="H4" s="25"/>
      <c r="I4" s="25"/>
      <c r="J4" s="25"/>
      <c r="K4" s="27"/>
      <c r="L4" s="27"/>
      <c r="M4" s="29"/>
      <c r="N4" s="25"/>
      <c r="O4" s="29"/>
      <c r="P4" s="25"/>
      <c r="Q4" s="25"/>
      <c r="R4" s="25"/>
      <c r="BL4" s="26" t="str">
        <f t="shared" si="1"/>
        <v/>
      </c>
      <c r="BM4" s="26" t="str">
        <f t="shared" si="2"/>
        <v/>
      </c>
      <c r="BN4" s="26" t="str">
        <f t="shared" si="3"/>
        <v/>
      </c>
      <c r="BO4" s="26" t="str">
        <f t="shared" si="4"/>
        <v/>
      </c>
      <c r="BP4" s="26" t="str">
        <f t="shared" si="5"/>
        <v/>
      </c>
      <c r="BQ4" s="26" t="str">
        <f t="shared" si="6"/>
        <v>-1</v>
      </c>
      <c r="BS4" s="26" t="str">
        <f t="shared" si="7"/>
        <v>-1</v>
      </c>
      <c r="BT4" s="26" t="str">
        <f t="shared" si="8"/>
        <v>-1</v>
      </c>
      <c r="BU4" s="26" t="str">
        <f t="shared" si="9"/>
        <v>-1</v>
      </c>
    </row>
    <row r="5" spans="1:73">
      <c r="A5" s="24" t="str">
        <f>IF(B5="","",IF(AND(B5&gt;1,Rapporteringskod!E5="Hela året"),"ÖVR"&amp;"1-"&amp;Rapporteringskod!A$2&amp;"-"&amp;Rapporteringskod!D$2&amp;"-"&amp;ROW(B4),IF(AND(B5&gt;1,Rapporteringskod!E5="Jan-Okt"),"ÖVR"&amp;"1-"&amp;Rapporteringskod!A$2&amp;"-"&amp;Rapporteringskod!D$2&amp;"-"&amp;ROW(B4),"ÖVR"&amp;"2-"&amp;Rapporteringskod!A$2&amp;"-"&amp;Rapporteringskod!D$2&amp;"-"&amp;ROW(B4))))</f>
        <v/>
      </c>
      <c r="B5" s="25"/>
      <c r="C5" s="25"/>
      <c r="D5" s="27"/>
      <c r="E5" s="27"/>
      <c r="F5" s="25"/>
      <c r="G5" s="28" t="str">
        <f>IF(B5="","",VLOOKUP(B5,Koder!A$1:B$365,2,FALSE))</f>
        <v/>
      </c>
      <c r="H5" s="25"/>
      <c r="I5" s="25"/>
      <c r="J5" s="25"/>
      <c r="K5" s="27"/>
      <c r="L5" s="27"/>
      <c r="M5" s="29"/>
      <c r="N5" s="25"/>
      <c r="O5" s="29"/>
      <c r="P5" s="25"/>
      <c r="Q5" s="25"/>
      <c r="R5" s="25"/>
      <c r="BL5" s="26" t="str">
        <f t="shared" si="1"/>
        <v/>
      </c>
      <c r="BM5" s="26" t="str">
        <f t="shared" si="2"/>
        <v/>
      </c>
      <c r="BN5" s="26" t="str">
        <f t="shared" si="3"/>
        <v/>
      </c>
      <c r="BO5" s="26" t="str">
        <f t="shared" si="4"/>
        <v/>
      </c>
      <c r="BP5" s="26" t="str">
        <f t="shared" si="5"/>
        <v/>
      </c>
      <c r="BQ5" s="26" t="str">
        <f t="shared" si="6"/>
        <v>-1</v>
      </c>
      <c r="BS5" s="26" t="str">
        <f t="shared" si="7"/>
        <v>-1</v>
      </c>
      <c r="BT5" s="26" t="str">
        <f t="shared" si="8"/>
        <v>-1</v>
      </c>
      <c r="BU5" s="26" t="str">
        <f t="shared" si="9"/>
        <v>-1</v>
      </c>
    </row>
    <row r="6" spans="1:73">
      <c r="A6" s="24" t="str">
        <f>IF(B6="","",IF(AND(B6&gt;1,Rapporteringskod!E6="Hela året"),"ÖVR"&amp;"1-"&amp;Rapporteringskod!A$2&amp;"-"&amp;Rapporteringskod!D$2&amp;"-"&amp;ROW(B5),IF(AND(B6&gt;1,Rapporteringskod!E6="Jan-Okt"),"ÖVR"&amp;"1-"&amp;Rapporteringskod!A$2&amp;"-"&amp;Rapporteringskod!D$2&amp;"-"&amp;ROW(B5),"ÖVR"&amp;"2-"&amp;Rapporteringskod!A$2&amp;"-"&amp;Rapporteringskod!D$2&amp;"-"&amp;ROW(B5))))</f>
        <v/>
      </c>
      <c r="B6" s="25"/>
      <c r="C6" s="25"/>
      <c r="D6" s="27"/>
      <c r="E6" s="27"/>
      <c r="F6" s="25"/>
      <c r="G6" s="28" t="str">
        <f>IF(B6="","",VLOOKUP(B6,Koder!A$1:B$365,2,FALSE))</f>
        <v/>
      </c>
      <c r="H6" s="25"/>
      <c r="I6" s="25"/>
      <c r="J6" s="25"/>
      <c r="K6" s="27"/>
      <c r="L6" s="27"/>
      <c r="M6" s="29"/>
      <c r="N6" s="25"/>
      <c r="O6" s="29"/>
      <c r="P6" s="25"/>
      <c r="Q6" s="25"/>
      <c r="R6" s="25"/>
      <c r="BL6" s="26" t="str">
        <f t="shared" si="1"/>
        <v/>
      </c>
      <c r="BM6" s="26" t="str">
        <f t="shared" si="2"/>
        <v/>
      </c>
      <c r="BN6" s="26" t="str">
        <f t="shared" si="3"/>
        <v/>
      </c>
      <c r="BO6" s="26" t="str">
        <f t="shared" si="4"/>
        <v/>
      </c>
      <c r="BP6" s="26" t="str">
        <f t="shared" si="5"/>
        <v/>
      </c>
      <c r="BQ6" s="26" t="str">
        <f t="shared" si="6"/>
        <v>-1</v>
      </c>
      <c r="BS6" s="26" t="str">
        <f t="shared" si="7"/>
        <v>-1</v>
      </c>
      <c r="BT6" s="26" t="str">
        <f t="shared" si="8"/>
        <v>-1</v>
      </c>
      <c r="BU6" s="26" t="str">
        <f t="shared" si="9"/>
        <v>-1</v>
      </c>
    </row>
    <row r="7" spans="1:73">
      <c r="A7" s="24" t="str">
        <f>IF(B7="","",IF(AND(B7&gt;1,Rapporteringskod!E7="Hela året"),"ÖVR"&amp;"1-"&amp;Rapporteringskod!A$2&amp;"-"&amp;Rapporteringskod!D$2&amp;"-"&amp;ROW(B6),IF(AND(B7&gt;1,Rapporteringskod!E7="Jan-Okt"),"ÖVR"&amp;"1-"&amp;Rapporteringskod!A$2&amp;"-"&amp;Rapporteringskod!D$2&amp;"-"&amp;ROW(B6),"ÖVR"&amp;"2-"&amp;Rapporteringskod!A$2&amp;"-"&amp;Rapporteringskod!D$2&amp;"-"&amp;ROW(B6))))</f>
        <v/>
      </c>
      <c r="B7" s="25"/>
      <c r="C7" s="25"/>
      <c r="D7" s="27"/>
      <c r="E7" s="27"/>
      <c r="F7" s="25"/>
      <c r="G7" s="28" t="str">
        <f>IF(B7="","",VLOOKUP(B7,Koder!A$1:B$365,2,FALSE))</f>
        <v/>
      </c>
      <c r="H7" s="25"/>
      <c r="I7" s="25"/>
      <c r="J7" s="25"/>
      <c r="K7" s="27"/>
      <c r="L7" s="27"/>
      <c r="M7" s="29"/>
      <c r="N7" s="25"/>
      <c r="O7" s="29"/>
      <c r="P7" s="25"/>
      <c r="Q7" s="25"/>
      <c r="R7" s="25"/>
      <c r="BL7" s="26" t="str">
        <f t="shared" si="1"/>
        <v/>
      </c>
      <c r="BM7" s="26" t="str">
        <f t="shared" si="2"/>
        <v/>
      </c>
      <c r="BN7" s="26" t="str">
        <f t="shared" si="3"/>
        <v/>
      </c>
      <c r="BO7" s="26" t="str">
        <f t="shared" si="4"/>
        <v/>
      </c>
      <c r="BP7" s="26" t="str">
        <f t="shared" si="5"/>
        <v/>
      </c>
      <c r="BQ7" s="26" t="str">
        <f t="shared" si="6"/>
        <v>-1</v>
      </c>
      <c r="BS7" s="26" t="str">
        <f t="shared" si="7"/>
        <v>-1</v>
      </c>
      <c r="BT7" s="26" t="str">
        <f t="shared" si="8"/>
        <v>-1</v>
      </c>
      <c r="BU7" s="26" t="str">
        <f t="shared" si="9"/>
        <v>-1</v>
      </c>
    </row>
    <row r="8" spans="1:73">
      <c r="A8" s="24" t="str">
        <f>IF(B8="","",IF(AND(B8&gt;1,Rapporteringskod!E8="Hela året"),"ÖVR"&amp;"1-"&amp;Rapporteringskod!A$2&amp;"-"&amp;Rapporteringskod!D$2&amp;"-"&amp;ROW(B7),IF(AND(B8&gt;1,Rapporteringskod!E8="Jan-Okt"),"ÖVR"&amp;"1-"&amp;Rapporteringskod!A$2&amp;"-"&amp;Rapporteringskod!D$2&amp;"-"&amp;ROW(B7),"ÖVR"&amp;"2-"&amp;Rapporteringskod!A$2&amp;"-"&amp;Rapporteringskod!D$2&amp;"-"&amp;ROW(B7))))</f>
        <v/>
      </c>
      <c r="B8" s="25"/>
      <c r="C8" s="25"/>
      <c r="D8" s="27"/>
      <c r="E8" s="27"/>
      <c r="F8" s="25"/>
      <c r="G8" s="28" t="str">
        <f>IF(B8="","",VLOOKUP(B8,Koder!A$1:B$365,2,FALSE))</f>
        <v/>
      </c>
      <c r="H8" s="25"/>
      <c r="I8" s="25"/>
      <c r="J8" s="25"/>
      <c r="K8" s="27"/>
      <c r="L8" s="27"/>
      <c r="M8" s="29"/>
      <c r="N8" s="25"/>
      <c r="O8" s="29"/>
      <c r="P8" s="25"/>
      <c r="Q8" s="25"/>
      <c r="R8" s="25"/>
      <c r="BL8" s="26" t="str">
        <f t="shared" si="1"/>
        <v/>
      </c>
      <c r="BM8" s="26" t="str">
        <f t="shared" si="2"/>
        <v/>
      </c>
      <c r="BN8" s="26" t="str">
        <f t="shared" si="3"/>
        <v/>
      </c>
      <c r="BO8" s="26" t="str">
        <f t="shared" si="4"/>
        <v/>
      </c>
      <c r="BP8" s="26" t="str">
        <f t="shared" si="5"/>
        <v/>
      </c>
      <c r="BQ8" s="26" t="str">
        <f t="shared" si="6"/>
        <v>-1</v>
      </c>
      <c r="BS8" s="26" t="str">
        <f t="shared" si="7"/>
        <v>-1</v>
      </c>
      <c r="BT8" s="26" t="str">
        <f t="shared" si="8"/>
        <v>-1</v>
      </c>
      <c r="BU8" s="26" t="str">
        <f t="shared" si="9"/>
        <v>-1</v>
      </c>
    </row>
    <row r="9" spans="1:73">
      <c r="A9" s="24" t="str">
        <f>IF(B9="","",IF(AND(B9&gt;1,Rapporteringskod!E9="Hela året"),"ÖVR"&amp;"1-"&amp;Rapporteringskod!A$2&amp;"-"&amp;Rapporteringskod!D$2&amp;"-"&amp;ROW(B8),IF(AND(B9&gt;1,Rapporteringskod!E9="Jan-Okt"),"ÖVR"&amp;"1-"&amp;Rapporteringskod!A$2&amp;"-"&amp;Rapporteringskod!D$2&amp;"-"&amp;ROW(B8),"ÖVR"&amp;"2-"&amp;Rapporteringskod!A$2&amp;"-"&amp;Rapporteringskod!D$2&amp;"-"&amp;ROW(B8))))</f>
        <v/>
      </c>
      <c r="B9" s="25"/>
      <c r="C9" s="25"/>
      <c r="D9" s="27"/>
      <c r="E9" s="27"/>
      <c r="F9" s="25"/>
      <c r="G9" s="28" t="str">
        <f>IF(B9="","",VLOOKUP(B9,Koder!A$1:B$365,2,FALSE))</f>
        <v/>
      </c>
      <c r="H9" s="25"/>
      <c r="I9" s="25"/>
      <c r="J9" s="25"/>
      <c r="K9" s="27"/>
      <c r="L9" s="27"/>
      <c r="M9" s="29"/>
      <c r="N9" s="25"/>
      <c r="O9" s="29"/>
      <c r="P9" s="25"/>
      <c r="Q9" s="25"/>
      <c r="R9" s="25"/>
      <c r="BL9" s="26" t="str">
        <f t="shared" si="1"/>
        <v/>
      </c>
      <c r="BM9" s="26" t="str">
        <f t="shared" si="2"/>
        <v/>
      </c>
      <c r="BN9" s="26" t="str">
        <f t="shared" si="3"/>
        <v/>
      </c>
      <c r="BO9" s="26" t="str">
        <f t="shared" si="4"/>
        <v/>
      </c>
      <c r="BP9" s="26" t="str">
        <f t="shared" si="5"/>
        <v/>
      </c>
      <c r="BQ9" s="26" t="str">
        <f t="shared" si="6"/>
        <v>-1</v>
      </c>
      <c r="BS9" s="26" t="str">
        <f t="shared" si="7"/>
        <v>-1</v>
      </c>
      <c r="BT9" s="26" t="str">
        <f t="shared" si="8"/>
        <v>-1</v>
      </c>
      <c r="BU9" s="26" t="str">
        <f t="shared" si="9"/>
        <v>-1</v>
      </c>
    </row>
    <row r="10" spans="1:73">
      <c r="A10" s="24" t="str">
        <f>IF(B10="","",IF(AND(B10&gt;1,Rapporteringskod!E10="Hela året"),"ÖVR"&amp;"1-"&amp;Rapporteringskod!A$2&amp;"-"&amp;Rapporteringskod!D$2&amp;"-"&amp;ROW(B9),IF(AND(B10&gt;1,Rapporteringskod!E10="Jan-Okt"),"ÖVR"&amp;"1-"&amp;Rapporteringskod!A$2&amp;"-"&amp;Rapporteringskod!D$2&amp;"-"&amp;ROW(B9),"ÖVR"&amp;"2-"&amp;Rapporteringskod!A$2&amp;"-"&amp;Rapporteringskod!D$2&amp;"-"&amp;ROW(B9))))</f>
        <v/>
      </c>
      <c r="B10" s="25"/>
      <c r="C10" s="25"/>
      <c r="D10" s="27"/>
      <c r="E10" s="27"/>
      <c r="F10" s="25"/>
      <c r="G10" s="28" t="str">
        <f>IF(B10="","",VLOOKUP(B10,Koder!A$1:B$365,2,FALSE))</f>
        <v/>
      </c>
      <c r="H10" s="25"/>
      <c r="I10" s="25"/>
      <c r="J10" s="25"/>
      <c r="K10" s="27"/>
      <c r="L10" s="27"/>
      <c r="M10" s="29"/>
      <c r="N10" s="25"/>
      <c r="O10" s="29"/>
      <c r="P10" s="25"/>
      <c r="Q10" s="25"/>
      <c r="R10" s="25"/>
      <c r="BL10" s="26" t="str">
        <f t="shared" si="1"/>
        <v/>
      </c>
      <c r="BM10" s="26" t="str">
        <f t="shared" si="2"/>
        <v/>
      </c>
      <c r="BN10" s="26" t="str">
        <f t="shared" si="3"/>
        <v/>
      </c>
      <c r="BO10" s="26" t="str">
        <f t="shared" si="4"/>
        <v/>
      </c>
      <c r="BP10" s="26" t="str">
        <f t="shared" si="5"/>
        <v/>
      </c>
      <c r="BQ10" s="26" t="str">
        <f t="shared" si="6"/>
        <v>-1</v>
      </c>
      <c r="BS10" s="26" t="str">
        <f t="shared" si="7"/>
        <v>-1</v>
      </c>
      <c r="BT10" s="26" t="str">
        <f t="shared" si="8"/>
        <v>-1</v>
      </c>
      <c r="BU10" s="26" t="str">
        <f t="shared" si="9"/>
        <v>-1</v>
      </c>
    </row>
    <row r="11" spans="1:73">
      <c r="A11" s="24" t="str">
        <f>IF(B11="","",IF(AND(B11&gt;1,Rapporteringskod!E11="Hela året"),"ÖVR"&amp;"1-"&amp;Rapporteringskod!A$2&amp;"-"&amp;Rapporteringskod!D$2&amp;"-"&amp;ROW(B10),IF(AND(B11&gt;1,Rapporteringskod!E11="Jan-Okt"),"ÖVR"&amp;"1-"&amp;Rapporteringskod!A$2&amp;"-"&amp;Rapporteringskod!D$2&amp;"-"&amp;ROW(B10),"ÖVR"&amp;"2-"&amp;Rapporteringskod!A$2&amp;"-"&amp;Rapporteringskod!D$2&amp;"-"&amp;ROW(B10))))</f>
        <v/>
      </c>
      <c r="B11" s="25"/>
      <c r="C11" s="25"/>
      <c r="D11" s="27"/>
      <c r="E11" s="27"/>
      <c r="F11" s="25"/>
      <c r="G11" s="28" t="str">
        <f>IF(B11="","",VLOOKUP(B11,Koder!A$1:B$365,2,FALSE))</f>
        <v/>
      </c>
      <c r="H11" s="25"/>
      <c r="I11" s="25"/>
      <c r="J11" s="25"/>
      <c r="K11" s="27"/>
      <c r="L11" s="27"/>
      <c r="M11" s="29"/>
      <c r="N11" s="25"/>
      <c r="O11" s="29"/>
      <c r="P11" s="25"/>
      <c r="Q11" s="25"/>
      <c r="R11" s="25"/>
      <c r="BL11" s="26" t="str">
        <f t="shared" si="1"/>
        <v/>
      </c>
      <c r="BM11" s="26" t="str">
        <f t="shared" si="2"/>
        <v/>
      </c>
      <c r="BN11" s="26" t="str">
        <f t="shared" si="3"/>
        <v/>
      </c>
      <c r="BO11" s="26" t="str">
        <f t="shared" si="4"/>
        <v/>
      </c>
      <c r="BP11" s="26" t="str">
        <f t="shared" si="5"/>
        <v/>
      </c>
      <c r="BQ11" s="26" t="str">
        <f t="shared" si="6"/>
        <v>-1</v>
      </c>
      <c r="BS11" s="26" t="str">
        <f t="shared" si="7"/>
        <v>-1</v>
      </c>
      <c r="BT11" s="26" t="str">
        <f t="shared" si="8"/>
        <v>-1</v>
      </c>
      <c r="BU11" s="26" t="str">
        <f t="shared" si="9"/>
        <v>-1</v>
      </c>
    </row>
    <row r="12" spans="1:73">
      <c r="A12" s="24" t="str">
        <f>IF(B12="","",IF(AND(B12&gt;1,Rapporteringskod!E12="Hela året"),"ÖVR"&amp;"1-"&amp;Rapporteringskod!A$2&amp;"-"&amp;Rapporteringskod!D$2&amp;"-"&amp;ROW(B11),IF(AND(B12&gt;1,Rapporteringskod!E12="Jan-Okt"),"ÖVR"&amp;"1-"&amp;Rapporteringskod!A$2&amp;"-"&amp;Rapporteringskod!D$2&amp;"-"&amp;ROW(B11),"ÖVR"&amp;"2-"&amp;Rapporteringskod!A$2&amp;"-"&amp;Rapporteringskod!D$2&amp;"-"&amp;ROW(B11))))</f>
        <v/>
      </c>
      <c r="B12" s="25"/>
      <c r="C12" s="25"/>
      <c r="D12" s="27"/>
      <c r="E12" s="27"/>
      <c r="F12" s="25"/>
      <c r="G12" s="28" t="str">
        <f>IF(B12="","",VLOOKUP(B12,Koder!A$1:B$365,2,FALSE))</f>
        <v/>
      </c>
      <c r="H12" s="25"/>
      <c r="I12" s="25"/>
      <c r="J12" s="25"/>
      <c r="K12" s="27"/>
      <c r="L12" s="27"/>
      <c r="M12" s="29"/>
      <c r="N12" s="25"/>
      <c r="O12" s="29"/>
      <c r="P12" s="25"/>
      <c r="Q12" s="25"/>
      <c r="R12" s="25"/>
      <c r="BL12" s="26" t="str">
        <f t="shared" si="1"/>
        <v/>
      </c>
      <c r="BM12" s="26" t="str">
        <f t="shared" si="2"/>
        <v/>
      </c>
      <c r="BN12" s="26" t="str">
        <f t="shared" si="3"/>
        <v/>
      </c>
      <c r="BO12" s="26" t="str">
        <f t="shared" si="4"/>
        <v/>
      </c>
      <c r="BP12" s="26" t="str">
        <f t="shared" si="5"/>
        <v/>
      </c>
      <c r="BQ12" s="26" t="str">
        <f t="shared" si="6"/>
        <v>-1</v>
      </c>
      <c r="BS12" s="26" t="str">
        <f t="shared" si="7"/>
        <v>-1</v>
      </c>
      <c r="BT12" s="26" t="str">
        <f t="shared" si="8"/>
        <v>-1</v>
      </c>
      <c r="BU12" s="26" t="str">
        <f t="shared" si="9"/>
        <v>-1</v>
      </c>
    </row>
    <row r="13" spans="1:73">
      <c r="A13" s="24" t="str">
        <f>IF(B13="","",IF(AND(B13&gt;1,Rapporteringskod!E13="Hela året"),"ÖVR"&amp;"1-"&amp;Rapporteringskod!A$2&amp;"-"&amp;Rapporteringskod!D$2&amp;"-"&amp;ROW(B12),IF(AND(B13&gt;1,Rapporteringskod!E13="Jan-Okt"),"ÖVR"&amp;"1-"&amp;Rapporteringskod!A$2&amp;"-"&amp;Rapporteringskod!D$2&amp;"-"&amp;ROW(B12),"ÖVR"&amp;"2-"&amp;Rapporteringskod!A$2&amp;"-"&amp;Rapporteringskod!D$2&amp;"-"&amp;ROW(B12))))</f>
        <v/>
      </c>
      <c r="B13" s="25"/>
      <c r="C13" s="25"/>
      <c r="D13" s="27"/>
      <c r="E13" s="27"/>
      <c r="F13" s="25"/>
      <c r="G13" s="28" t="str">
        <f>IF(B13="","",VLOOKUP(B13,Koder!A$1:B$365,2,FALSE))</f>
        <v/>
      </c>
      <c r="H13" s="25"/>
      <c r="I13" s="25"/>
      <c r="J13" s="25"/>
      <c r="K13" s="27"/>
      <c r="L13" s="27"/>
      <c r="M13" s="29"/>
      <c r="N13" s="25"/>
      <c r="O13" s="29"/>
      <c r="P13" s="25"/>
      <c r="Q13" s="25"/>
      <c r="R13" s="25"/>
      <c r="BL13" s="26" t="str">
        <f t="shared" si="1"/>
        <v/>
      </c>
      <c r="BM13" s="26" t="str">
        <f t="shared" si="2"/>
        <v/>
      </c>
      <c r="BN13" s="26" t="str">
        <f t="shared" si="3"/>
        <v/>
      </c>
      <c r="BO13" s="26" t="str">
        <f t="shared" si="4"/>
        <v/>
      </c>
      <c r="BP13" s="26" t="str">
        <f t="shared" si="5"/>
        <v/>
      </c>
      <c r="BQ13" s="26" t="str">
        <f t="shared" si="6"/>
        <v>-1</v>
      </c>
      <c r="BS13" s="26" t="str">
        <f t="shared" si="7"/>
        <v>-1</v>
      </c>
      <c r="BT13" s="26" t="str">
        <f t="shared" si="8"/>
        <v>-1</v>
      </c>
      <c r="BU13" s="26" t="str">
        <f t="shared" si="9"/>
        <v>-1</v>
      </c>
    </row>
    <row r="14" spans="1:73">
      <c r="A14" s="24" t="str">
        <f>IF(B14="","",IF(AND(B14&gt;1,Rapporteringskod!E14="Hela året"),"ÖVR"&amp;"1-"&amp;Rapporteringskod!A$2&amp;"-"&amp;Rapporteringskod!D$2&amp;"-"&amp;ROW(B13),IF(AND(B14&gt;1,Rapporteringskod!E14="Jan-Okt"),"ÖVR"&amp;"1-"&amp;Rapporteringskod!A$2&amp;"-"&amp;Rapporteringskod!D$2&amp;"-"&amp;ROW(B13),"ÖVR"&amp;"2-"&amp;Rapporteringskod!A$2&amp;"-"&amp;Rapporteringskod!D$2&amp;"-"&amp;ROW(B13))))</f>
        <v/>
      </c>
      <c r="B14" s="25"/>
      <c r="C14" s="25"/>
      <c r="D14" s="27"/>
      <c r="E14" s="27"/>
      <c r="F14" s="25"/>
      <c r="G14" s="28" t="str">
        <f>IF(B14="","",VLOOKUP(B14,Koder!A$1:B$365,2,FALSE))</f>
        <v/>
      </c>
      <c r="H14" s="25"/>
      <c r="I14" s="25"/>
      <c r="J14" s="25"/>
      <c r="K14" s="27"/>
      <c r="L14" s="27"/>
      <c r="M14" s="29"/>
      <c r="N14" s="25"/>
      <c r="O14" s="29"/>
      <c r="P14" s="25"/>
      <c r="Q14" s="25"/>
      <c r="R14" s="25"/>
      <c r="BL14" s="26" t="str">
        <f t="shared" si="1"/>
        <v/>
      </c>
      <c r="BM14" s="26" t="str">
        <f t="shared" si="2"/>
        <v/>
      </c>
      <c r="BN14" s="26" t="str">
        <f t="shared" si="3"/>
        <v/>
      </c>
      <c r="BO14" s="26" t="str">
        <f t="shared" si="4"/>
        <v/>
      </c>
      <c r="BP14" s="26" t="str">
        <f t="shared" si="5"/>
        <v/>
      </c>
      <c r="BQ14" s="26" t="str">
        <f t="shared" si="6"/>
        <v>-1</v>
      </c>
      <c r="BS14" s="26" t="str">
        <f t="shared" si="7"/>
        <v>-1</v>
      </c>
      <c r="BT14" s="26" t="str">
        <f t="shared" si="8"/>
        <v>-1</v>
      </c>
      <c r="BU14" s="26" t="str">
        <f t="shared" si="9"/>
        <v>-1</v>
      </c>
    </row>
    <row r="15" spans="1:73">
      <c r="A15" s="24" t="str">
        <f>IF(B15="","",IF(AND(B15&gt;1,Rapporteringskod!E15="Hela året"),"ÖVR"&amp;"1-"&amp;Rapporteringskod!A$2&amp;"-"&amp;Rapporteringskod!D$2&amp;"-"&amp;ROW(B14),IF(AND(B15&gt;1,Rapporteringskod!E15="Jan-Okt"),"ÖVR"&amp;"1-"&amp;Rapporteringskod!A$2&amp;"-"&amp;Rapporteringskod!D$2&amp;"-"&amp;ROW(B14),"ÖVR"&amp;"2-"&amp;Rapporteringskod!A$2&amp;"-"&amp;Rapporteringskod!D$2&amp;"-"&amp;ROW(B14))))</f>
        <v/>
      </c>
      <c r="B15" s="25"/>
      <c r="C15" s="25"/>
      <c r="D15" s="27"/>
      <c r="E15" s="27"/>
      <c r="F15" s="25"/>
      <c r="G15" s="28" t="str">
        <f>IF(B15="","",VLOOKUP(B15,Koder!A$1:B$365,2,FALSE))</f>
        <v/>
      </c>
      <c r="H15" s="25"/>
      <c r="I15" s="25"/>
      <c r="J15" s="25"/>
      <c r="K15" s="27"/>
      <c r="L15" s="27"/>
      <c r="M15" s="29"/>
      <c r="N15" s="25"/>
      <c r="O15" s="29"/>
      <c r="P15" s="25"/>
      <c r="Q15" s="25"/>
      <c r="R15" s="25"/>
      <c r="BL15" s="26" t="str">
        <f t="shared" si="1"/>
        <v/>
      </c>
      <c r="BM15" s="26" t="str">
        <f t="shared" si="2"/>
        <v/>
      </c>
      <c r="BN15" s="26" t="str">
        <f t="shared" si="3"/>
        <v/>
      </c>
      <c r="BO15" s="26" t="str">
        <f t="shared" si="4"/>
        <v/>
      </c>
      <c r="BP15" s="26" t="str">
        <f t="shared" si="5"/>
        <v/>
      </c>
      <c r="BQ15" s="26" t="str">
        <f t="shared" si="6"/>
        <v>-1</v>
      </c>
      <c r="BS15" s="26" t="str">
        <f t="shared" si="7"/>
        <v>-1</v>
      </c>
      <c r="BT15" s="26" t="str">
        <f t="shared" si="8"/>
        <v>-1</v>
      </c>
      <c r="BU15" s="26" t="str">
        <f t="shared" si="9"/>
        <v>-1</v>
      </c>
    </row>
    <row r="16" spans="1:73">
      <c r="A16" s="24" t="str">
        <f>IF(B16="","",IF(AND(B16&gt;1,Rapporteringskod!E16="Hela året"),"ÖVR"&amp;"1-"&amp;Rapporteringskod!A$2&amp;"-"&amp;Rapporteringskod!D$2&amp;"-"&amp;ROW(B15),IF(AND(B16&gt;1,Rapporteringskod!E16="Jan-Okt"),"ÖVR"&amp;"1-"&amp;Rapporteringskod!A$2&amp;"-"&amp;Rapporteringskod!D$2&amp;"-"&amp;ROW(B15),"ÖVR"&amp;"2-"&amp;Rapporteringskod!A$2&amp;"-"&amp;Rapporteringskod!D$2&amp;"-"&amp;ROW(B15))))</f>
        <v/>
      </c>
      <c r="B16" s="25"/>
      <c r="C16" s="25"/>
      <c r="D16" s="27"/>
      <c r="E16" s="27"/>
      <c r="F16" s="25"/>
      <c r="G16" s="28" t="str">
        <f>IF(B16="","",VLOOKUP(B16,Koder!A$1:B$365,2,FALSE))</f>
        <v/>
      </c>
      <c r="H16" s="25"/>
      <c r="I16" s="25"/>
      <c r="J16" s="25"/>
      <c r="K16" s="27"/>
      <c r="L16" s="27"/>
      <c r="M16" s="29"/>
      <c r="N16" s="25"/>
      <c r="O16" s="29"/>
      <c r="P16" s="25"/>
      <c r="Q16" s="25"/>
      <c r="R16" s="25"/>
      <c r="BL16" s="26" t="str">
        <f t="shared" si="1"/>
        <v/>
      </c>
      <c r="BM16" s="26" t="str">
        <f t="shared" si="2"/>
        <v/>
      </c>
      <c r="BN16" s="26" t="str">
        <f t="shared" si="3"/>
        <v/>
      </c>
      <c r="BO16" s="26" t="str">
        <f t="shared" si="4"/>
        <v/>
      </c>
      <c r="BP16" s="26" t="str">
        <f t="shared" si="5"/>
        <v/>
      </c>
      <c r="BQ16" s="26" t="str">
        <f t="shared" si="6"/>
        <v>-1</v>
      </c>
      <c r="BS16" s="26" t="str">
        <f t="shared" si="7"/>
        <v>-1</v>
      </c>
      <c r="BT16" s="26" t="str">
        <f t="shared" si="8"/>
        <v>-1</v>
      </c>
      <c r="BU16" s="26" t="str">
        <f t="shared" si="9"/>
        <v>-1</v>
      </c>
    </row>
    <row r="17" spans="1:73">
      <c r="A17" s="24" t="str">
        <f>IF(B17="","",IF(AND(B17&gt;1,Rapporteringskod!E17="Hela året"),"ÖVR"&amp;"1-"&amp;Rapporteringskod!A$2&amp;"-"&amp;Rapporteringskod!D$2&amp;"-"&amp;ROW(B16),IF(AND(B17&gt;1,Rapporteringskod!E17="Jan-Okt"),"ÖVR"&amp;"1-"&amp;Rapporteringskod!A$2&amp;"-"&amp;Rapporteringskod!D$2&amp;"-"&amp;ROW(B16),"ÖVR"&amp;"2-"&amp;Rapporteringskod!A$2&amp;"-"&amp;Rapporteringskod!D$2&amp;"-"&amp;ROW(B16))))</f>
        <v/>
      </c>
      <c r="B17" s="25"/>
      <c r="C17" s="25"/>
      <c r="D17" s="27"/>
      <c r="E17" s="27"/>
      <c r="F17" s="25"/>
      <c r="G17" s="28" t="str">
        <f>IF(B17="","",VLOOKUP(B17,Koder!A$1:B$365,2,FALSE))</f>
        <v/>
      </c>
      <c r="H17" s="25"/>
      <c r="I17" s="25"/>
      <c r="J17" s="25"/>
      <c r="K17" s="27"/>
      <c r="L17" s="27"/>
      <c r="M17" s="29"/>
      <c r="N17" s="25"/>
      <c r="O17" s="29"/>
      <c r="P17" s="25"/>
      <c r="Q17" s="25"/>
      <c r="R17" s="25"/>
      <c r="BL17" s="26" t="str">
        <f t="shared" si="1"/>
        <v/>
      </c>
      <c r="BM17" s="26" t="str">
        <f t="shared" si="2"/>
        <v/>
      </c>
      <c r="BN17" s="26" t="str">
        <f t="shared" si="3"/>
        <v/>
      </c>
      <c r="BO17" s="26" t="str">
        <f t="shared" si="4"/>
        <v/>
      </c>
      <c r="BP17" s="26" t="str">
        <f t="shared" si="5"/>
        <v/>
      </c>
      <c r="BQ17" s="26" t="str">
        <f t="shared" si="6"/>
        <v>-1</v>
      </c>
      <c r="BS17" s="26" t="str">
        <f t="shared" si="7"/>
        <v>-1</v>
      </c>
      <c r="BT17" s="26" t="str">
        <f t="shared" si="8"/>
        <v>-1</v>
      </c>
      <c r="BU17" s="26" t="str">
        <f t="shared" si="9"/>
        <v>-1</v>
      </c>
    </row>
    <row r="18" spans="1:73">
      <c r="A18" s="24" t="str">
        <f>IF(B18="","",IF(AND(B18&gt;1,Rapporteringskod!E18="Hela året"),"ÖVR"&amp;"1-"&amp;Rapporteringskod!A$2&amp;"-"&amp;Rapporteringskod!D$2&amp;"-"&amp;ROW(B17),IF(AND(B18&gt;1,Rapporteringskod!E18="Jan-Okt"),"ÖVR"&amp;"1-"&amp;Rapporteringskod!A$2&amp;"-"&amp;Rapporteringskod!D$2&amp;"-"&amp;ROW(B17),"ÖVR"&amp;"2-"&amp;Rapporteringskod!A$2&amp;"-"&amp;Rapporteringskod!D$2&amp;"-"&amp;ROW(B17))))</f>
        <v/>
      </c>
      <c r="B18" s="25"/>
      <c r="C18" s="25"/>
      <c r="D18" s="27"/>
      <c r="E18" s="27"/>
      <c r="F18" s="25"/>
      <c r="G18" s="28" t="str">
        <f>IF(B18="","",VLOOKUP(B18,Koder!A$1:B$365,2,FALSE))</f>
        <v/>
      </c>
      <c r="H18" s="25"/>
      <c r="I18" s="25"/>
      <c r="J18" s="25"/>
      <c r="K18" s="27"/>
      <c r="L18" s="27"/>
      <c r="M18" s="29"/>
      <c r="N18" s="25"/>
      <c r="O18" s="29"/>
      <c r="P18" s="25"/>
      <c r="Q18" s="25"/>
      <c r="R18" s="25"/>
      <c r="BL18" s="26" t="str">
        <f t="shared" si="1"/>
        <v/>
      </c>
      <c r="BM18" s="26" t="str">
        <f t="shared" si="2"/>
        <v/>
      </c>
      <c r="BN18" s="26" t="str">
        <f t="shared" si="3"/>
        <v/>
      </c>
      <c r="BO18" s="26" t="str">
        <f t="shared" si="4"/>
        <v/>
      </c>
      <c r="BP18" s="26" t="str">
        <f t="shared" si="5"/>
        <v/>
      </c>
      <c r="BQ18" s="26" t="str">
        <f t="shared" si="6"/>
        <v>-1</v>
      </c>
      <c r="BS18" s="26" t="str">
        <f t="shared" si="7"/>
        <v>-1</v>
      </c>
      <c r="BT18" s="26" t="str">
        <f t="shared" si="8"/>
        <v>-1</v>
      </c>
      <c r="BU18" s="26" t="str">
        <f t="shared" si="9"/>
        <v>-1</v>
      </c>
    </row>
    <row r="19" spans="1:73">
      <c r="A19" s="24" t="str">
        <f>IF(B19="","",IF(AND(B19&gt;1,Rapporteringskod!E19="Hela året"),"ÖVR"&amp;"1-"&amp;Rapporteringskod!A$2&amp;"-"&amp;Rapporteringskod!D$2&amp;"-"&amp;ROW(B18),IF(AND(B19&gt;1,Rapporteringskod!E19="Jan-Okt"),"ÖVR"&amp;"1-"&amp;Rapporteringskod!A$2&amp;"-"&amp;Rapporteringskod!D$2&amp;"-"&amp;ROW(B18),"ÖVR"&amp;"2-"&amp;Rapporteringskod!A$2&amp;"-"&amp;Rapporteringskod!D$2&amp;"-"&amp;ROW(B18))))</f>
        <v/>
      </c>
      <c r="B19" s="25"/>
      <c r="C19" s="25"/>
      <c r="D19" s="27"/>
      <c r="E19" s="27"/>
      <c r="F19" s="25"/>
      <c r="G19" s="28" t="str">
        <f>IF(B19="","",VLOOKUP(B19,Koder!A$1:B$365,2,FALSE))</f>
        <v/>
      </c>
      <c r="H19" s="25"/>
      <c r="I19" s="25"/>
      <c r="J19" s="25"/>
      <c r="K19" s="27"/>
      <c r="L19" s="27"/>
      <c r="M19" s="29"/>
      <c r="N19" s="25"/>
      <c r="O19" s="29"/>
      <c r="P19" s="25"/>
      <c r="Q19" s="25"/>
      <c r="R19" s="25"/>
      <c r="BL19" s="26" t="str">
        <f t="shared" si="1"/>
        <v/>
      </c>
      <c r="BM19" s="26" t="str">
        <f t="shared" si="2"/>
        <v/>
      </c>
      <c r="BN19" s="26" t="str">
        <f t="shared" si="3"/>
        <v/>
      </c>
      <c r="BO19" s="26" t="str">
        <f t="shared" si="4"/>
        <v/>
      </c>
      <c r="BP19" s="26" t="str">
        <f t="shared" si="5"/>
        <v/>
      </c>
      <c r="BQ19" s="26" t="str">
        <f t="shared" si="6"/>
        <v>-1</v>
      </c>
      <c r="BS19" s="26" t="str">
        <f t="shared" si="7"/>
        <v>-1</v>
      </c>
      <c r="BT19" s="26" t="str">
        <f t="shared" si="8"/>
        <v>-1</v>
      </c>
      <c r="BU19" s="26" t="str">
        <f t="shared" si="9"/>
        <v>-1</v>
      </c>
    </row>
    <row r="20" spans="1:73">
      <c r="A20" s="24" t="str">
        <f>IF(B20="","",IF(AND(B20&gt;1,Rapporteringskod!E20="Hela året"),"ÖVR"&amp;"1-"&amp;Rapporteringskod!A$2&amp;"-"&amp;Rapporteringskod!D$2&amp;"-"&amp;ROW(B19),IF(AND(B20&gt;1,Rapporteringskod!E20="Jan-Okt"),"ÖVR"&amp;"1-"&amp;Rapporteringskod!A$2&amp;"-"&amp;Rapporteringskod!D$2&amp;"-"&amp;ROW(B19),"ÖVR"&amp;"2-"&amp;Rapporteringskod!A$2&amp;"-"&amp;Rapporteringskod!D$2&amp;"-"&amp;ROW(B19))))</f>
        <v/>
      </c>
      <c r="B20" s="25"/>
      <c r="C20" s="25"/>
      <c r="D20" s="27"/>
      <c r="E20" s="27"/>
      <c r="F20" s="25"/>
      <c r="G20" s="28" t="str">
        <f>IF(B20="","",VLOOKUP(B20,Koder!A$1:B$365,2,FALSE))</f>
        <v/>
      </c>
      <c r="H20" s="25"/>
      <c r="I20" s="25"/>
      <c r="J20" s="25"/>
      <c r="K20" s="27"/>
      <c r="L20" s="27"/>
      <c r="M20" s="29"/>
      <c r="N20" s="25"/>
      <c r="O20" s="29"/>
      <c r="P20" s="25"/>
      <c r="Q20" s="25"/>
      <c r="R20" s="25"/>
      <c r="BL20" s="26" t="str">
        <f t="shared" si="1"/>
        <v/>
      </c>
      <c r="BM20" s="26" t="str">
        <f t="shared" si="2"/>
        <v/>
      </c>
      <c r="BN20" s="26" t="str">
        <f t="shared" si="3"/>
        <v/>
      </c>
      <c r="BO20" s="26" t="str">
        <f t="shared" si="4"/>
        <v/>
      </c>
      <c r="BP20" s="26" t="str">
        <f t="shared" si="5"/>
        <v/>
      </c>
      <c r="BQ20" s="26" t="str">
        <f t="shared" si="6"/>
        <v>-1</v>
      </c>
      <c r="BS20" s="26" t="str">
        <f t="shared" si="7"/>
        <v>-1</v>
      </c>
      <c r="BT20" s="26" t="str">
        <f t="shared" si="8"/>
        <v>-1</v>
      </c>
      <c r="BU20" s="26" t="str">
        <f t="shared" si="9"/>
        <v>-1</v>
      </c>
    </row>
    <row r="21" spans="1:73">
      <c r="A21" s="24" t="str">
        <f>IF(B21="","",IF(AND(B21&gt;1,Rapporteringskod!E21="Hela året"),"ÖVR"&amp;"1-"&amp;Rapporteringskod!A$2&amp;"-"&amp;Rapporteringskod!D$2&amp;"-"&amp;ROW(B20),IF(AND(B21&gt;1,Rapporteringskod!E21="Jan-Okt"),"ÖVR"&amp;"1-"&amp;Rapporteringskod!A$2&amp;"-"&amp;Rapporteringskod!D$2&amp;"-"&amp;ROW(B20),"ÖVR"&amp;"2-"&amp;Rapporteringskod!A$2&amp;"-"&amp;Rapporteringskod!D$2&amp;"-"&amp;ROW(B20))))</f>
        <v/>
      </c>
      <c r="B21" s="25"/>
      <c r="C21" s="25"/>
      <c r="D21" s="27"/>
      <c r="E21" s="27"/>
      <c r="F21" s="25"/>
      <c r="G21" s="28" t="str">
        <f>IF(B21="","",VLOOKUP(B21,Koder!A$1:B$365,2,FALSE))</f>
        <v/>
      </c>
      <c r="H21" s="25"/>
      <c r="I21" s="25"/>
      <c r="J21" s="25"/>
      <c r="K21" s="27"/>
      <c r="L21" s="27"/>
      <c r="M21" s="29"/>
      <c r="N21" s="25"/>
      <c r="O21" s="29"/>
      <c r="P21" s="25"/>
      <c r="Q21" s="25"/>
      <c r="R21" s="25"/>
      <c r="BL21" s="26" t="str">
        <f t="shared" si="1"/>
        <v/>
      </c>
      <c r="BM21" s="26" t="str">
        <f t="shared" si="2"/>
        <v/>
      </c>
      <c r="BN21" s="26" t="str">
        <f t="shared" si="3"/>
        <v/>
      </c>
      <c r="BO21" s="26" t="str">
        <f t="shared" si="4"/>
        <v/>
      </c>
      <c r="BP21" s="26" t="str">
        <f t="shared" si="5"/>
        <v/>
      </c>
      <c r="BQ21" s="26" t="str">
        <f t="shared" si="6"/>
        <v>-1</v>
      </c>
      <c r="BS21" s="26" t="str">
        <f t="shared" si="7"/>
        <v>-1</v>
      </c>
      <c r="BT21" s="26" t="str">
        <f t="shared" si="8"/>
        <v>-1</v>
      </c>
      <c r="BU21" s="26" t="str">
        <f t="shared" si="9"/>
        <v>-1</v>
      </c>
    </row>
    <row r="22" spans="1:73">
      <c r="A22" s="24" t="str">
        <f>IF(B22="","",IF(AND(B22&gt;1,Rapporteringskod!E22="Hela året"),"ÖVR"&amp;"1-"&amp;Rapporteringskod!A$2&amp;"-"&amp;Rapporteringskod!D$2&amp;"-"&amp;ROW(B21),IF(AND(B22&gt;1,Rapporteringskod!E22="Jan-Okt"),"ÖVR"&amp;"1-"&amp;Rapporteringskod!A$2&amp;"-"&amp;Rapporteringskod!D$2&amp;"-"&amp;ROW(B21),"ÖVR"&amp;"2-"&amp;Rapporteringskod!A$2&amp;"-"&amp;Rapporteringskod!D$2&amp;"-"&amp;ROW(B21))))</f>
        <v/>
      </c>
      <c r="B22" s="25"/>
      <c r="C22" s="25"/>
      <c r="D22" s="27"/>
      <c r="E22" s="27"/>
      <c r="F22" s="25"/>
      <c r="G22" s="28" t="str">
        <f>IF(B22="","",VLOOKUP(B22,Koder!A$1:B$365,2,FALSE))</f>
        <v/>
      </c>
      <c r="H22" s="25"/>
      <c r="I22" s="25"/>
      <c r="J22" s="25"/>
      <c r="K22" s="27"/>
      <c r="L22" s="27"/>
      <c r="M22" s="29"/>
      <c r="N22" s="25"/>
      <c r="O22" s="29"/>
      <c r="P22" s="25"/>
      <c r="Q22" s="25"/>
      <c r="R22" s="25"/>
      <c r="BL22" s="26" t="str">
        <f t="shared" si="1"/>
        <v/>
      </c>
      <c r="BM22" s="26" t="str">
        <f t="shared" si="2"/>
        <v/>
      </c>
      <c r="BN22" s="26" t="str">
        <f t="shared" si="3"/>
        <v/>
      </c>
      <c r="BO22" s="26" t="str">
        <f t="shared" si="4"/>
        <v/>
      </c>
      <c r="BP22" s="26" t="str">
        <f t="shared" si="5"/>
        <v/>
      </c>
      <c r="BQ22" s="26" t="str">
        <f t="shared" si="6"/>
        <v>-1</v>
      </c>
      <c r="BS22" s="26" t="str">
        <f t="shared" si="7"/>
        <v>-1</v>
      </c>
      <c r="BT22" s="26" t="str">
        <f t="shared" si="8"/>
        <v>-1</v>
      </c>
      <c r="BU22" s="26" t="str">
        <f t="shared" si="9"/>
        <v>-1</v>
      </c>
    </row>
    <row r="23" spans="1:73">
      <c r="A23" s="24" t="str">
        <f>IF(B23="","",IF(AND(B23&gt;1,Rapporteringskod!E23="Hela året"),"ÖVR"&amp;"1-"&amp;Rapporteringskod!A$2&amp;"-"&amp;Rapporteringskod!D$2&amp;"-"&amp;ROW(B22),IF(AND(B23&gt;1,Rapporteringskod!E23="Jan-Okt"),"ÖVR"&amp;"1-"&amp;Rapporteringskod!A$2&amp;"-"&amp;Rapporteringskod!D$2&amp;"-"&amp;ROW(B22),"ÖVR"&amp;"2-"&amp;Rapporteringskod!A$2&amp;"-"&amp;Rapporteringskod!D$2&amp;"-"&amp;ROW(B22))))</f>
        <v/>
      </c>
      <c r="B23" s="25"/>
      <c r="C23" s="25"/>
      <c r="D23" s="27"/>
      <c r="E23" s="27"/>
      <c r="F23" s="25"/>
      <c r="G23" s="28" t="str">
        <f>IF(B23="","",VLOOKUP(B23,Koder!A$1:B$365,2,FALSE))</f>
        <v/>
      </c>
      <c r="H23" s="25"/>
      <c r="I23" s="25"/>
      <c r="J23" s="25"/>
      <c r="K23" s="27"/>
      <c r="L23" s="27"/>
      <c r="M23" s="29"/>
      <c r="N23" s="25"/>
      <c r="O23" s="29"/>
      <c r="P23" s="25"/>
      <c r="Q23" s="25"/>
      <c r="R23" s="25"/>
      <c r="BL23" s="26" t="str">
        <f t="shared" si="1"/>
        <v/>
      </c>
      <c r="BM23" s="26" t="str">
        <f t="shared" si="2"/>
        <v/>
      </c>
      <c r="BN23" s="26" t="str">
        <f t="shared" si="3"/>
        <v/>
      </c>
      <c r="BO23" s="26" t="str">
        <f t="shared" si="4"/>
        <v/>
      </c>
      <c r="BP23" s="26" t="str">
        <f t="shared" si="5"/>
        <v/>
      </c>
      <c r="BQ23" s="26" t="str">
        <f t="shared" si="6"/>
        <v>-1</v>
      </c>
      <c r="BS23" s="26" t="str">
        <f t="shared" si="7"/>
        <v>-1</v>
      </c>
      <c r="BT23" s="26" t="str">
        <f t="shared" si="8"/>
        <v>-1</v>
      </c>
      <c r="BU23" s="26" t="str">
        <f t="shared" si="9"/>
        <v>-1</v>
      </c>
    </row>
    <row r="24" spans="1:73">
      <c r="A24" s="24" t="str">
        <f>IF(B24="","",IF(AND(B24&gt;1,Rapporteringskod!E24="Hela året"),"ÖVR"&amp;"1-"&amp;Rapporteringskod!A$2&amp;"-"&amp;Rapporteringskod!D$2&amp;"-"&amp;ROW(B23),IF(AND(B24&gt;1,Rapporteringskod!E24="Jan-Okt"),"ÖVR"&amp;"1-"&amp;Rapporteringskod!A$2&amp;"-"&amp;Rapporteringskod!D$2&amp;"-"&amp;ROW(B23),"ÖVR"&amp;"2-"&amp;Rapporteringskod!A$2&amp;"-"&amp;Rapporteringskod!D$2&amp;"-"&amp;ROW(B23))))</f>
        <v/>
      </c>
      <c r="B24" s="25"/>
      <c r="C24" s="25"/>
      <c r="D24" s="27"/>
      <c r="E24" s="27"/>
      <c r="F24" s="25"/>
      <c r="G24" s="28" t="str">
        <f>IF(B24="","",VLOOKUP(B24,Koder!A$1:B$365,2,FALSE))</f>
        <v/>
      </c>
      <c r="H24" s="25"/>
      <c r="I24" s="25"/>
      <c r="J24" s="25"/>
      <c r="K24" s="27"/>
      <c r="L24" s="27"/>
      <c r="M24" s="29"/>
      <c r="N24" s="25"/>
      <c r="O24" s="29"/>
      <c r="P24" s="25"/>
      <c r="Q24" s="25"/>
      <c r="R24" s="25"/>
      <c r="BL24" s="26" t="str">
        <f t="shared" si="1"/>
        <v/>
      </c>
      <c r="BM24" s="26" t="str">
        <f t="shared" si="2"/>
        <v/>
      </c>
      <c r="BN24" s="26" t="str">
        <f t="shared" si="3"/>
        <v/>
      </c>
      <c r="BO24" s="26" t="str">
        <f t="shared" si="4"/>
        <v/>
      </c>
      <c r="BP24" s="26" t="str">
        <f t="shared" si="5"/>
        <v/>
      </c>
      <c r="BQ24" s="26" t="str">
        <f t="shared" si="6"/>
        <v>-1</v>
      </c>
      <c r="BS24" s="26" t="str">
        <f t="shared" si="7"/>
        <v>-1</v>
      </c>
      <c r="BT24" s="26" t="str">
        <f t="shared" si="8"/>
        <v>-1</v>
      </c>
      <c r="BU24" s="26" t="str">
        <f t="shared" si="9"/>
        <v>-1</v>
      </c>
    </row>
    <row r="25" spans="1:73">
      <c r="A25" s="24" t="str">
        <f>IF(B25="","",IF(AND(B25&gt;1,Rapporteringskod!E25="Hela året"),"ÖVR"&amp;"1-"&amp;Rapporteringskod!A$2&amp;"-"&amp;Rapporteringskod!D$2&amp;"-"&amp;ROW(B24),IF(AND(B25&gt;1,Rapporteringskod!E25="Jan-Okt"),"ÖVR"&amp;"1-"&amp;Rapporteringskod!A$2&amp;"-"&amp;Rapporteringskod!D$2&amp;"-"&amp;ROW(B24),"ÖVR"&amp;"2-"&amp;Rapporteringskod!A$2&amp;"-"&amp;Rapporteringskod!D$2&amp;"-"&amp;ROW(B24))))</f>
        <v/>
      </c>
      <c r="B25" s="25"/>
      <c r="C25" s="25"/>
      <c r="D25" s="27"/>
      <c r="E25" s="27"/>
      <c r="F25" s="25"/>
      <c r="G25" s="28" t="str">
        <f>IF(B25="","",VLOOKUP(B25,Koder!A$1:B$365,2,FALSE))</f>
        <v/>
      </c>
      <c r="H25" s="25"/>
      <c r="I25" s="25"/>
      <c r="J25" s="25"/>
      <c r="K25" s="27"/>
      <c r="L25" s="27"/>
      <c r="M25" s="29"/>
      <c r="N25" s="25"/>
      <c r="O25" s="29"/>
      <c r="P25" s="25"/>
      <c r="Q25" s="25"/>
      <c r="R25" s="25"/>
      <c r="BL25" s="26" t="str">
        <f t="shared" si="1"/>
        <v/>
      </c>
      <c r="BM25" s="26" t="str">
        <f t="shared" si="2"/>
        <v/>
      </c>
      <c r="BN25" s="26" t="str">
        <f t="shared" si="3"/>
        <v/>
      </c>
      <c r="BO25" s="26" t="str">
        <f t="shared" si="4"/>
        <v/>
      </c>
      <c r="BP25" s="26" t="str">
        <f t="shared" si="5"/>
        <v/>
      </c>
      <c r="BQ25" s="26" t="str">
        <f t="shared" si="6"/>
        <v>-1</v>
      </c>
      <c r="BS25" s="26" t="str">
        <f t="shared" si="7"/>
        <v>-1</v>
      </c>
      <c r="BT25" s="26" t="str">
        <f t="shared" si="8"/>
        <v>-1</v>
      </c>
      <c r="BU25" s="26" t="str">
        <f t="shared" si="9"/>
        <v>-1</v>
      </c>
    </row>
    <row r="26" spans="1:73">
      <c r="A26" s="24" t="str">
        <f>IF(B26="","",IF(AND(B26&gt;1,Rapporteringskod!E26="Hela året"),"ÖVR"&amp;"1-"&amp;Rapporteringskod!A$2&amp;"-"&amp;Rapporteringskod!D$2&amp;"-"&amp;ROW(B25),IF(AND(B26&gt;1,Rapporteringskod!E26="Jan-Okt"),"ÖVR"&amp;"1-"&amp;Rapporteringskod!A$2&amp;"-"&amp;Rapporteringskod!D$2&amp;"-"&amp;ROW(B25),"ÖVR"&amp;"2-"&amp;Rapporteringskod!A$2&amp;"-"&amp;Rapporteringskod!D$2&amp;"-"&amp;ROW(B25))))</f>
        <v/>
      </c>
      <c r="B26" s="25"/>
      <c r="C26" s="25"/>
      <c r="D26" s="27"/>
      <c r="E26" s="27"/>
      <c r="F26" s="25"/>
      <c r="G26" s="28" t="str">
        <f>IF(B26="","",VLOOKUP(B26,Koder!A$1:B$365,2,FALSE))</f>
        <v/>
      </c>
      <c r="H26" s="25"/>
      <c r="I26" s="25"/>
      <c r="J26" s="25"/>
      <c r="K26" s="27"/>
      <c r="L26" s="27"/>
      <c r="M26" s="29"/>
      <c r="N26" s="25"/>
      <c r="O26" s="29"/>
      <c r="P26" s="25"/>
      <c r="Q26" s="25"/>
      <c r="R26" s="25"/>
      <c r="BL26" s="26" t="str">
        <f t="shared" si="1"/>
        <v/>
      </c>
      <c r="BM26" s="26" t="str">
        <f t="shared" si="2"/>
        <v/>
      </c>
      <c r="BN26" s="26" t="str">
        <f t="shared" si="3"/>
        <v/>
      </c>
      <c r="BO26" s="26" t="str">
        <f t="shared" si="4"/>
        <v/>
      </c>
      <c r="BP26" s="26" t="str">
        <f t="shared" si="5"/>
        <v/>
      </c>
      <c r="BQ26" s="26" t="str">
        <f t="shared" si="6"/>
        <v>-1</v>
      </c>
      <c r="BS26" s="26" t="str">
        <f t="shared" si="7"/>
        <v>-1</v>
      </c>
      <c r="BT26" s="26" t="str">
        <f t="shared" si="8"/>
        <v>-1</v>
      </c>
      <c r="BU26" s="26" t="str">
        <f t="shared" si="9"/>
        <v>-1</v>
      </c>
    </row>
    <row r="27" spans="1:73">
      <c r="A27" s="24" t="str">
        <f>IF(B27="","",IF(AND(B27&gt;1,Rapporteringskod!E27="Hela året"),"ÖVR"&amp;"1-"&amp;Rapporteringskod!A$2&amp;"-"&amp;Rapporteringskod!D$2&amp;"-"&amp;ROW(B26),IF(AND(B27&gt;1,Rapporteringskod!E27="Jan-Okt"),"ÖVR"&amp;"1-"&amp;Rapporteringskod!A$2&amp;"-"&amp;Rapporteringskod!D$2&amp;"-"&amp;ROW(B26),"ÖVR"&amp;"2-"&amp;Rapporteringskod!A$2&amp;"-"&amp;Rapporteringskod!D$2&amp;"-"&amp;ROW(B26))))</f>
        <v/>
      </c>
      <c r="B27" s="25"/>
      <c r="C27" s="25"/>
      <c r="D27" s="27"/>
      <c r="E27" s="27"/>
      <c r="F27" s="25"/>
      <c r="G27" s="28" t="str">
        <f>IF(B27="","",VLOOKUP(B27,Koder!A$1:B$365,2,FALSE))</f>
        <v/>
      </c>
      <c r="H27" s="25"/>
      <c r="I27" s="25"/>
      <c r="J27" s="25"/>
      <c r="K27" s="27"/>
      <c r="L27" s="27"/>
      <c r="M27" s="29"/>
      <c r="N27" s="25"/>
      <c r="O27" s="29"/>
      <c r="P27" s="25"/>
      <c r="Q27" s="25"/>
      <c r="R27" s="25"/>
      <c r="BL27" s="26" t="str">
        <f t="shared" si="1"/>
        <v/>
      </c>
      <c r="BM27" s="26" t="str">
        <f t="shared" si="2"/>
        <v/>
      </c>
      <c r="BN27" s="26" t="str">
        <f t="shared" si="3"/>
        <v/>
      </c>
      <c r="BO27" s="26" t="str">
        <f t="shared" si="4"/>
        <v/>
      </c>
      <c r="BP27" s="26" t="str">
        <f t="shared" si="5"/>
        <v/>
      </c>
      <c r="BQ27" s="26" t="str">
        <f t="shared" si="6"/>
        <v>-1</v>
      </c>
      <c r="BS27" s="26" t="str">
        <f t="shared" si="7"/>
        <v>-1</v>
      </c>
      <c r="BT27" s="26" t="str">
        <f t="shared" si="8"/>
        <v>-1</v>
      </c>
      <c r="BU27" s="26" t="str">
        <f t="shared" si="9"/>
        <v>-1</v>
      </c>
    </row>
    <row r="28" spans="1:73">
      <c r="A28" s="24" t="str">
        <f>IF(B28="","",IF(AND(B28&gt;1,Rapporteringskod!E28="Hela året"),"ÖVR"&amp;"1-"&amp;Rapporteringskod!A$2&amp;"-"&amp;Rapporteringskod!D$2&amp;"-"&amp;ROW(B27),IF(AND(B28&gt;1,Rapporteringskod!E28="Jan-Okt"),"ÖVR"&amp;"1-"&amp;Rapporteringskod!A$2&amp;"-"&amp;Rapporteringskod!D$2&amp;"-"&amp;ROW(B27),"ÖVR"&amp;"2-"&amp;Rapporteringskod!A$2&amp;"-"&amp;Rapporteringskod!D$2&amp;"-"&amp;ROW(B27))))</f>
        <v/>
      </c>
      <c r="B28" s="25"/>
      <c r="C28" s="25"/>
      <c r="D28" s="27"/>
      <c r="E28" s="27"/>
      <c r="F28" s="25"/>
      <c r="G28" s="28" t="str">
        <f>IF(B28="","",VLOOKUP(B28,Koder!A$1:B$365,2,FALSE))</f>
        <v/>
      </c>
      <c r="H28" s="25"/>
      <c r="I28" s="25"/>
      <c r="J28" s="25"/>
      <c r="K28" s="27"/>
      <c r="L28" s="27"/>
      <c r="M28" s="29"/>
      <c r="N28" s="25"/>
      <c r="O28" s="29"/>
      <c r="P28" s="25"/>
      <c r="Q28" s="25"/>
      <c r="R28" s="25"/>
      <c r="BL28" s="26" t="str">
        <f t="shared" si="1"/>
        <v/>
      </c>
      <c r="BM28" s="26" t="str">
        <f t="shared" si="2"/>
        <v/>
      </c>
      <c r="BN28" s="26" t="str">
        <f t="shared" si="3"/>
        <v/>
      </c>
      <c r="BO28" s="26" t="str">
        <f t="shared" si="4"/>
        <v/>
      </c>
      <c r="BP28" s="26" t="str">
        <f t="shared" si="5"/>
        <v/>
      </c>
      <c r="BQ28" s="26" t="str">
        <f t="shared" si="6"/>
        <v>-1</v>
      </c>
      <c r="BS28" s="26" t="str">
        <f t="shared" si="7"/>
        <v>-1</v>
      </c>
      <c r="BT28" s="26" t="str">
        <f t="shared" si="8"/>
        <v>-1</v>
      </c>
      <c r="BU28" s="26" t="str">
        <f t="shared" si="9"/>
        <v>-1</v>
      </c>
    </row>
    <row r="29" spans="1:73">
      <c r="A29" s="24" t="str">
        <f>IF(B29="","",IF(AND(B29&gt;1,Rapporteringskod!E29="Hela året"),"ÖVR"&amp;"1-"&amp;Rapporteringskod!A$2&amp;"-"&amp;Rapporteringskod!D$2&amp;"-"&amp;ROW(B28),IF(AND(B29&gt;1,Rapporteringskod!E29="Jan-Okt"),"ÖVR"&amp;"1-"&amp;Rapporteringskod!A$2&amp;"-"&amp;Rapporteringskod!D$2&amp;"-"&amp;ROW(B28),"ÖVR"&amp;"2-"&amp;Rapporteringskod!A$2&amp;"-"&amp;Rapporteringskod!D$2&amp;"-"&amp;ROW(B28))))</f>
        <v/>
      </c>
      <c r="B29" s="25"/>
      <c r="C29" s="25"/>
      <c r="D29" s="27"/>
      <c r="E29" s="27"/>
      <c r="F29" s="25"/>
      <c r="G29" s="28" t="str">
        <f>IF(B29="","",VLOOKUP(B29,Koder!A$1:B$365,2,FALSE))</f>
        <v/>
      </c>
      <c r="H29" s="25"/>
      <c r="I29" s="25"/>
      <c r="J29" s="25"/>
      <c r="K29" s="27"/>
      <c r="L29" s="27"/>
      <c r="M29" s="29"/>
      <c r="N29" s="25"/>
      <c r="O29" s="29"/>
      <c r="P29" s="25"/>
      <c r="Q29" s="25"/>
      <c r="R29" s="25"/>
      <c r="BL29" s="26" t="str">
        <f t="shared" si="1"/>
        <v/>
      </c>
      <c r="BM29" s="26" t="str">
        <f t="shared" si="2"/>
        <v/>
      </c>
      <c r="BN29" s="26" t="str">
        <f t="shared" si="3"/>
        <v/>
      </c>
      <c r="BO29" s="26" t="str">
        <f t="shared" si="4"/>
        <v/>
      </c>
      <c r="BP29" s="26" t="str">
        <f t="shared" si="5"/>
        <v/>
      </c>
      <c r="BQ29" s="26" t="str">
        <f t="shared" si="6"/>
        <v>-1</v>
      </c>
      <c r="BS29" s="26" t="str">
        <f t="shared" si="7"/>
        <v>-1</v>
      </c>
      <c r="BT29" s="26" t="str">
        <f t="shared" si="8"/>
        <v>-1</v>
      </c>
      <c r="BU29" s="26" t="str">
        <f t="shared" si="9"/>
        <v>-1</v>
      </c>
    </row>
    <row r="30" spans="1:73">
      <c r="A30" s="24" t="str">
        <f>IF(B30="","",IF(AND(B30&gt;1,Rapporteringskod!E30="Hela året"),"ÖVR"&amp;"1-"&amp;Rapporteringskod!A$2&amp;"-"&amp;Rapporteringskod!D$2&amp;"-"&amp;ROW(B29),IF(AND(B30&gt;1,Rapporteringskod!E30="Jan-Okt"),"ÖVR"&amp;"1-"&amp;Rapporteringskod!A$2&amp;"-"&amp;Rapporteringskod!D$2&amp;"-"&amp;ROW(B29),"ÖVR"&amp;"2-"&amp;Rapporteringskod!A$2&amp;"-"&amp;Rapporteringskod!D$2&amp;"-"&amp;ROW(B29))))</f>
        <v/>
      </c>
      <c r="B30" s="25"/>
      <c r="C30" s="25"/>
      <c r="D30" s="27"/>
      <c r="E30" s="27"/>
      <c r="F30" s="25"/>
      <c r="G30" s="28" t="str">
        <f>IF(B30="","",VLOOKUP(B30,Koder!A$1:B$365,2,FALSE))</f>
        <v/>
      </c>
      <c r="H30" s="25"/>
      <c r="I30" s="25"/>
      <c r="J30" s="25"/>
      <c r="K30" s="27"/>
      <c r="L30" s="27"/>
      <c r="M30" s="29"/>
      <c r="N30" s="25"/>
      <c r="O30" s="29"/>
      <c r="P30" s="25"/>
      <c r="Q30" s="25"/>
      <c r="R30" s="25"/>
      <c r="BL30" s="26" t="str">
        <f t="shared" si="1"/>
        <v/>
      </c>
      <c r="BM30" s="26" t="str">
        <f t="shared" si="2"/>
        <v/>
      </c>
      <c r="BN30" s="26" t="str">
        <f t="shared" si="3"/>
        <v/>
      </c>
      <c r="BO30" s="26" t="str">
        <f t="shared" si="4"/>
        <v/>
      </c>
      <c r="BP30" s="26" t="str">
        <f t="shared" si="5"/>
        <v/>
      </c>
      <c r="BQ30" s="26" t="str">
        <f t="shared" si="6"/>
        <v>-1</v>
      </c>
      <c r="BS30" s="26" t="str">
        <f t="shared" si="7"/>
        <v>-1</v>
      </c>
      <c r="BT30" s="26" t="str">
        <f t="shared" si="8"/>
        <v>-1</v>
      </c>
      <c r="BU30" s="26" t="str">
        <f t="shared" si="9"/>
        <v>-1</v>
      </c>
    </row>
    <row r="31" spans="1:73">
      <c r="A31" s="24" t="str">
        <f>IF(B31="","",IF(AND(B31&gt;1,Rapporteringskod!E31="Hela året"),"ÖVR"&amp;"1-"&amp;Rapporteringskod!A$2&amp;"-"&amp;Rapporteringskod!D$2&amp;"-"&amp;ROW(B30),IF(AND(B31&gt;1,Rapporteringskod!E31="Jan-Okt"),"ÖVR"&amp;"1-"&amp;Rapporteringskod!A$2&amp;"-"&amp;Rapporteringskod!D$2&amp;"-"&amp;ROW(B30),"ÖVR"&amp;"2-"&amp;Rapporteringskod!A$2&amp;"-"&amp;Rapporteringskod!D$2&amp;"-"&amp;ROW(B30))))</f>
        <v/>
      </c>
      <c r="B31" s="25"/>
      <c r="C31" s="25"/>
      <c r="D31" s="27"/>
      <c r="E31" s="27"/>
      <c r="F31" s="25"/>
      <c r="G31" s="28" t="str">
        <f>IF(B31="","",VLOOKUP(B31,Koder!A$1:B$365,2,FALSE))</f>
        <v/>
      </c>
      <c r="H31" s="25"/>
      <c r="I31" s="25"/>
      <c r="J31" s="25"/>
      <c r="K31" s="27"/>
      <c r="L31" s="27"/>
      <c r="M31" s="29"/>
      <c r="N31" s="25"/>
      <c r="O31" s="29"/>
      <c r="P31" s="25"/>
      <c r="Q31" s="25"/>
      <c r="R31" s="25"/>
      <c r="BL31" s="26" t="str">
        <f t="shared" si="1"/>
        <v/>
      </c>
      <c r="BM31" s="26" t="str">
        <f t="shared" si="2"/>
        <v/>
      </c>
      <c r="BN31" s="26" t="str">
        <f t="shared" si="3"/>
        <v/>
      </c>
      <c r="BO31" s="26" t="str">
        <f t="shared" si="4"/>
        <v/>
      </c>
      <c r="BP31" s="26" t="str">
        <f t="shared" si="5"/>
        <v/>
      </c>
      <c r="BQ31" s="26" t="str">
        <f t="shared" si="6"/>
        <v>-1</v>
      </c>
      <c r="BS31" s="26" t="str">
        <f t="shared" si="7"/>
        <v>-1</v>
      </c>
      <c r="BT31" s="26" t="str">
        <f t="shared" si="8"/>
        <v>-1</v>
      </c>
      <c r="BU31" s="26" t="str">
        <f t="shared" si="9"/>
        <v>-1</v>
      </c>
    </row>
    <row r="32" spans="1:73">
      <c r="A32" s="24" t="str">
        <f>IF(B32="","",IF(AND(B32&gt;1,Rapporteringskod!E32="Hela året"),"ÖVR"&amp;"1-"&amp;Rapporteringskod!A$2&amp;"-"&amp;Rapporteringskod!D$2&amp;"-"&amp;ROW(B31),IF(AND(B32&gt;1,Rapporteringskod!E32="Jan-Okt"),"ÖVR"&amp;"1-"&amp;Rapporteringskod!A$2&amp;"-"&amp;Rapporteringskod!D$2&amp;"-"&amp;ROW(B31),"ÖVR"&amp;"2-"&amp;Rapporteringskod!A$2&amp;"-"&amp;Rapporteringskod!D$2&amp;"-"&amp;ROW(B31))))</f>
        <v/>
      </c>
      <c r="B32" s="25"/>
      <c r="C32" s="25"/>
      <c r="D32" s="27"/>
      <c r="E32" s="27"/>
      <c r="F32" s="25"/>
      <c r="G32" s="28" t="str">
        <f>IF(B32="","",VLOOKUP(B32,Koder!A$1:B$365,2,FALSE))</f>
        <v/>
      </c>
      <c r="H32" s="25"/>
      <c r="I32" s="25"/>
      <c r="J32" s="25"/>
      <c r="K32" s="27"/>
      <c r="L32" s="27"/>
      <c r="M32" s="29"/>
      <c r="N32" s="25"/>
      <c r="O32" s="29"/>
      <c r="P32" s="25"/>
      <c r="Q32" s="25"/>
      <c r="R32" s="25"/>
      <c r="BL32" s="26" t="str">
        <f t="shared" si="1"/>
        <v/>
      </c>
      <c r="BM32" s="26" t="str">
        <f t="shared" si="2"/>
        <v/>
      </c>
      <c r="BN32" s="26" t="str">
        <f t="shared" si="3"/>
        <v/>
      </c>
      <c r="BO32" s="26" t="str">
        <f t="shared" si="4"/>
        <v/>
      </c>
      <c r="BP32" s="26" t="str">
        <f t="shared" si="5"/>
        <v/>
      </c>
      <c r="BQ32" s="26" t="str">
        <f t="shared" si="6"/>
        <v>-1</v>
      </c>
      <c r="BS32" s="26" t="str">
        <f t="shared" si="7"/>
        <v>-1</v>
      </c>
      <c r="BT32" s="26" t="str">
        <f t="shared" si="8"/>
        <v>-1</v>
      </c>
      <c r="BU32" s="26" t="str">
        <f t="shared" si="9"/>
        <v>-1</v>
      </c>
    </row>
    <row r="33" spans="1:73">
      <c r="A33" s="24" t="str">
        <f>IF(B33="","",IF(AND(B33&gt;1,Rapporteringskod!E33="Hela året"),"ÖVR"&amp;"1-"&amp;Rapporteringskod!A$2&amp;"-"&amp;Rapporteringskod!D$2&amp;"-"&amp;ROW(B32),IF(AND(B33&gt;1,Rapporteringskod!E33="Jan-Okt"),"ÖVR"&amp;"1-"&amp;Rapporteringskod!A$2&amp;"-"&amp;Rapporteringskod!D$2&amp;"-"&amp;ROW(B32),"ÖVR"&amp;"2-"&amp;Rapporteringskod!A$2&amp;"-"&amp;Rapporteringskod!D$2&amp;"-"&amp;ROW(B32))))</f>
        <v/>
      </c>
      <c r="B33" s="25"/>
      <c r="C33" s="25"/>
      <c r="D33" s="27"/>
      <c r="E33" s="27"/>
      <c r="F33" s="25"/>
      <c r="G33" s="28" t="str">
        <f>IF(B33="","",VLOOKUP(B33,Koder!A$1:B$365,2,FALSE))</f>
        <v/>
      </c>
      <c r="H33" s="25"/>
      <c r="I33" s="25"/>
      <c r="J33" s="25"/>
      <c r="K33" s="27"/>
      <c r="L33" s="27"/>
      <c r="M33" s="29"/>
      <c r="N33" s="25"/>
      <c r="O33" s="29"/>
      <c r="P33" s="25"/>
      <c r="Q33" s="25"/>
      <c r="R33" s="25"/>
      <c r="BL33" s="26" t="str">
        <f t="shared" si="1"/>
        <v/>
      </c>
      <c r="BM33" s="26" t="str">
        <f t="shared" si="2"/>
        <v/>
      </c>
      <c r="BN33" s="26" t="str">
        <f t="shared" si="3"/>
        <v/>
      </c>
      <c r="BO33" s="26" t="str">
        <f t="shared" si="4"/>
        <v/>
      </c>
      <c r="BP33" s="26" t="str">
        <f t="shared" si="5"/>
        <v/>
      </c>
      <c r="BQ33" s="26" t="str">
        <f t="shared" si="6"/>
        <v>-1</v>
      </c>
      <c r="BS33" s="26" t="str">
        <f t="shared" si="7"/>
        <v>-1</v>
      </c>
      <c r="BT33" s="26" t="str">
        <f t="shared" si="8"/>
        <v>-1</v>
      </c>
      <c r="BU33" s="26" t="str">
        <f t="shared" si="9"/>
        <v>-1</v>
      </c>
    </row>
    <row r="34" spans="1:73">
      <c r="A34" s="24" t="str">
        <f>IF(B34="","",IF(AND(B34&gt;1,Rapporteringskod!E34="Hela året"),"ÖVR"&amp;"1-"&amp;Rapporteringskod!A$2&amp;"-"&amp;Rapporteringskod!D$2&amp;"-"&amp;ROW(B33),IF(AND(B34&gt;1,Rapporteringskod!E34="Jan-Okt"),"ÖVR"&amp;"1-"&amp;Rapporteringskod!A$2&amp;"-"&amp;Rapporteringskod!D$2&amp;"-"&amp;ROW(B33),"ÖVR"&amp;"2-"&amp;Rapporteringskod!A$2&amp;"-"&amp;Rapporteringskod!D$2&amp;"-"&amp;ROW(B33))))</f>
        <v/>
      </c>
      <c r="B34" s="25"/>
      <c r="C34" s="25"/>
      <c r="D34" s="27"/>
      <c r="E34" s="27"/>
      <c r="F34" s="25"/>
      <c r="G34" s="28" t="str">
        <f>IF(B34="","",VLOOKUP(B34,Koder!A$1:B$365,2,FALSE))</f>
        <v/>
      </c>
      <c r="H34" s="25"/>
      <c r="I34" s="25"/>
      <c r="J34" s="25"/>
      <c r="K34" s="27"/>
      <c r="L34" s="27"/>
      <c r="M34" s="29"/>
      <c r="N34" s="25"/>
      <c r="O34" s="29"/>
      <c r="P34" s="25"/>
      <c r="Q34" s="25"/>
      <c r="R34" s="25"/>
      <c r="BL34" s="26" t="str">
        <f t="shared" si="1"/>
        <v/>
      </c>
      <c r="BM34" s="26" t="str">
        <f t="shared" si="2"/>
        <v/>
      </c>
      <c r="BN34" s="26" t="str">
        <f t="shared" si="3"/>
        <v/>
      </c>
      <c r="BO34" s="26" t="str">
        <f t="shared" si="4"/>
        <v/>
      </c>
      <c r="BP34" s="26" t="str">
        <f t="shared" si="5"/>
        <v/>
      </c>
      <c r="BQ34" s="26" t="str">
        <f t="shared" si="6"/>
        <v>-1</v>
      </c>
      <c r="BS34" s="26" t="str">
        <f t="shared" si="7"/>
        <v>-1</v>
      </c>
      <c r="BT34" s="26" t="str">
        <f t="shared" si="8"/>
        <v>-1</v>
      </c>
      <c r="BU34" s="26" t="str">
        <f t="shared" si="9"/>
        <v>-1</v>
      </c>
    </row>
    <row r="35" spans="1:73">
      <c r="A35" s="24" t="str">
        <f>IF(B35="","",IF(AND(B35&gt;1,Rapporteringskod!E35="Hela året"),"ÖVR"&amp;"1-"&amp;Rapporteringskod!A$2&amp;"-"&amp;Rapporteringskod!D$2&amp;"-"&amp;ROW(B34),IF(AND(B35&gt;1,Rapporteringskod!E35="Jan-Okt"),"ÖVR"&amp;"1-"&amp;Rapporteringskod!A$2&amp;"-"&amp;Rapporteringskod!D$2&amp;"-"&amp;ROW(B34),"ÖVR"&amp;"2-"&amp;Rapporteringskod!A$2&amp;"-"&amp;Rapporteringskod!D$2&amp;"-"&amp;ROW(B34))))</f>
        <v/>
      </c>
      <c r="B35" s="25"/>
      <c r="C35" s="25"/>
      <c r="D35" s="27"/>
      <c r="E35" s="27"/>
      <c r="F35" s="25"/>
      <c r="G35" s="28" t="str">
        <f>IF(B35="","",VLOOKUP(B35,Koder!A$1:B$365,2,FALSE))</f>
        <v/>
      </c>
      <c r="H35" s="25"/>
      <c r="I35" s="25"/>
      <c r="J35" s="25"/>
      <c r="K35" s="27"/>
      <c r="L35" s="27"/>
      <c r="M35" s="29"/>
      <c r="N35" s="25"/>
      <c r="O35" s="29"/>
      <c r="P35" s="25"/>
      <c r="Q35" s="25"/>
      <c r="R35" s="25"/>
      <c r="BL35" s="26" t="str">
        <f t="shared" si="1"/>
        <v/>
      </c>
      <c r="BM35" s="26" t="str">
        <f t="shared" si="2"/>
        <v/>
      </c>
      <c r="BN35" s="26" t="str">
        <f t="shared" si="3"/>
        <v/>
      </c>
      <c r="BO35" s="26" t="str">
        <f t="shared" si="4"/>
        <v/>
      </c>
      <c r="BP35" s="26" t="str">
        <f t="shared" si="5"/>
        <v/>
      </c>
      <c r="BQ35" s="26" t="str">
        <f t="shared" si="6"/>
        <v>-1</v>
      </c>
      <c r="BS35" s="26" t="str">
        <f t="shared" si="7"/>
        <v>-1</v>
      </c>
      <c r="BT35" s="26" t="str">
        <f t="shared" si="8"/>
        <v>-1</v>
      </c>
      <c r="BU35" s="26" t="str">
        <f t="shared" si="9"/>
        <v>-1</v>
      </c>
    </row>
    <row r="36" spans="1:73">
      <c r="A36" s="24" t="str">
        <f>IF(B36="","",IF(AND(B36&gt;1,Rapporteringskod!E36="Hela året"),"ÖVR"&amp;"1-"&amp;Rapporteringskod!A$2&amp;"-"&amp;Rapporteringskod!D$2&amp;"-"&amp;ROW(B35),IF(AND(B36&gt;1,Rapporteringskod!E36="Jan-Okt"),"ÖVR"&amp;"1-"&amp;Rapporteringskod!A$2&amp;"-"&amp;Rapporteringskod!D$2&amp;"-"&amp;ROW(B35),"ÖVR"&amp;"2-"&amp;Rapporteringskod!A$2&amp;"-"&amp;Rapporteringskod!D$2&amp;"-"&amp;ROW(B35))))</f>
        <v/>
      </c>
      <c r="B36" s="25"/>
      <c r="C36" s="25"/>
      <c r="D36" s="27"/>
      <c r="E36" s="27"/>
      <c r="F36" s="25"/>
      <c r="G36" s="28" t="str">
        <f>IF(B36="","",VLOOKUP(B36,Koder!A$1:B$365,2,FALSE))</f>
        <v/>
      </c>
      <c r="H36" s="25"/>
      <c r="I36" s="25"/>
      <c r="J36" s="25"/>
      <c r="K36" s="27"/>
      <c r="L36" s="27"/>
      <c r="M36" s="29"/>
      <c r="N36" s="25"/>
      <c r="O36" s="29"/>
      <c r="P36" s="25"/>
      <c r="Q36" s="25"/>
      <c r="R36" s="25"/>
      <c r="BL36" s="26" t="str">
        <f t="shared" si="1"/>
        <v/>
      </c>
      <c r="BM36" s="26" t="str">
        <f t="shared" si="2"/>
        <v/>
      </c>
      <c r="BN36" s="26" t="str">
        <f t="shared" si="3"/>
        <v/>
      </c>
      <c r="BO36" s="26" t="str">
        <f t="shared" si="4"/>
        <v/>
      </c>
      <c r="BP36" s="26" t="str">
        <f t="shared" si="5"/>
        <v/>
      </c>
      <c r="BQ36" s="26" t="str">
        <f t="shared" si="6"/>
        <v>-1</v>
      </c>
      <c r="BS36" s="26" t="str">
        <f t="shared" si="7"/>
        <v>-1</v>
      </c>
      <c r="BT36" s="26" t="str">
        <f t="shared" si="8"/>
        <v>-1</v>
      </c>
      <c r="BU36" s="26" t="str">
        <f t="shared" si="9"/>
        <v>-1</v>
      </c>
    </row>
    <row r="37" spans="1:73">
      <c r="A37" s="24" t="str">
        <f>IF(B37="","",IF(AND(B37&gt;1,Rapporteringskod!E37="Hela året"),"ÖVR"&amp;"1-"&amp;Rapporteringskod!A$2&amp;"-"&amp;Rapporteringskod!D$2&amp;"-"&amp;ROW(B36),IF(AND(B37&gt;1,Rapporteringskod!E37="Jan-Okt"),"ÖVR"&amp;"1-"&amp;Rapporteringskod!A$2&amp;"-"&amp;Rapporteringskod!D$2&amp;"-"&amp;ROW(B36),"ÖVR"&amp;"2-"&amp;Rapporteringskod!A$2&amp;"-"&amp;Rapporteringskod!D$2&amp;"-"&amp;ROW(B36))))</f>
        <v/>
      </c>
      <c r="B37" s="25"/>
      <c r="C37" s="25"/>
      <c r="D37" s="27"/>
      <c r="E37" s="27"/>
      <c r="F37" s="25"/>
      <c r="G37" s="28" t="str">
        <f>IF(B37="","",VLOOKUP(B37,Koder!A$1:B$365,2,FALSE))</f>
        <v/>
      </c>
      <c r="H37" s="25"/>
      <c r="I37" s="25"/>
      <c r="J37" s="25"/>
      <c r="K37" s="27"/>
      <c r="L37" s="27"/>
      <c r="M37" s="29"/>
      <c r="N37" s="25"/>
      <c r="O37" s="29"/>
      <c r="P37" s="25"/>
      <c r="Q37" s="25"/>
      <c r="R37" s="25"/>
      <c r="BL37" s="26" t="str">
        <f t="shared" si="1"/>
        <v/>
      </c>
      <c r="BM37" s="26" t="str">
        <f t="shared" si="2"/>
        <v/>
      </c>
      <c r="BN37" s="26" t="str">
        <f t="shared" si="3"/>
        <v/>
      </c>
      <c r="BO37" s="26" t="str">
        <f t="shared" si="4"/>
        <v/>
      </c>
      <c r="BP37" s="26" t="str">
        <f t="shared" si="5"/>
        <v/>
      </c>
      <c r="BQ37" s="26" t="str">
        <f t="shared" si="6"/>
        <v>-1</v>
      </c>
      <c r="BS37" s="26" t="str">
        <f t="shared" si="7"/>
        <v>-1</v>
      </c>
      <c r="BT37" s="26" t="str">
        <f t="shared" si="8"/>
        <v>-1</v>
      </c>
      <c r="BU37" s="26" t="str">
        <f t="shared" si="9"/>
        <v>-1</v>
      </c>
    </row>
    <row r="38" spans="1:73">
      <c r="A38" s="24" t="str">
        <f>IF(B38="","",IF(AND(B38&gt;1,Rapporteringskod!E38="Hela året"),"ÖVR"&amp;"1-"&amp;Rapporteringskod!A$2&amp;"-"&amp;Rapporteringskod!D$2&amp;"-"&amp;ROW(B37),IF(AND(B38&gt;1,Rapporteringskod!E38="Jan-Okt"),"ÖVR"&amp;"1-"&amp;Rapporteringskod!A$2&amp;"-"&amp;Rapporteringskod!D$2&amp;"-"&amp;ROW(B37),"ÖVR"&amp;"2-"&amp;Rapporteringskod!A$2&amp;"-"&amp;Rapporteringskod!D$2&amp;"-"&amp;ROW(B37))))</f>
        <v/>
      </c>
      <c r="B38" s="25"/>
      <c r="C38" s="25"/>
      <c r="D38" s="27"/>
      <c r="E38" s="27"/>
      <c r="F38" s="25"/>
      <c r="G38" s="28" t="str">
        <f>IF(B38="","",VLOOKUP(B38,Koder!A$1:B$365,2,FALSE))</f>
        <v/>
      </c>
      <c r="H38" s="25"/>
      <c r="I38" s="25"/>
      <c r="J38" s="25"/>
      <c r="K38" s="27"/>
      <c r="L38" s="27"/>
      <c r="M38" s="29"/>
      <c r="N38" s="25"/>
      <c r="O38" s="29"/>
      <c r="P38" s="25"/>
      <c r="Q38" s="25"/>
      <c r="R38" s="25"/>
      <c r="BL38" s="26" t="str">
        <f t="shared" si="1"/>
        <v/>
      </c>
      <c r="BM38" s="26" t="str">
        <f t="shared" si="2"/>
        <v/>
      </c>
      <c r="BN38" s="26" t="str">
        <f t="shared" si="3"/>
        <v/>
      </c>
      <c r="BO38" s="26" t="str">
        <f t="shared" si="4"/>
        <v/>
      </c>
      <c r="BP38" s="26" t="str">
        <f t="shared" si="5"/>
        <v/>
      </c>
      <c r="BQ38" s="26" t="str">
        <f t="shared" si="6"/>
        <v>-1</v>
      </c>
      <c r="BS38" s="26" t="str">
        <f t="shared" si="7"/>
        <v>-1</v>
      </c>
      <c r="BT38" s="26" t="str">
        <f t="shared" si="8"/>
        <v>-1</v>
      </c>
      <c r="BU38" s="26" t="str">
        <f t="shared" si="9"/>
        <v>-1</v>
      </c>
    </row>
    <row r="39" spans="1:73">
      <c r="A39" s="24" t="str">
        <f>IF(B39="","",IF(AND(B39&gt;1,Rapporteringskod!E39="Hela året"),"ÖVR"&amp;"1-"&amp;Rapporteringskod!A$2&amp;"-"&amp;Rapporteringskod!D$2&amp;"-"&amp;ROW(B38),IF(AND(B39&gt;1,Rapporteringskod!E39="Jan-Okt"),"ÖVR"&amp;"1-"&amp;Rapporteringskod!A$2&amp;"-"&amp;Rapporteringskod!D$2&amp;"-"&amp;ROW(B38),"ÖVR"&amp;"2-"&amp;Rapporteringskod!A$2&amp;"-"&amp;Rapporteringskod!D$2&amp;"-"&amp;ROW(B38))))</f>
        <v/>
      </c>
      <c r="B39" s="25"/>
      <c r="C39" s="25"/>
      <c r="D39" s="27"/>
      <c r="E39" s="27"/>
      <c r="F39" s="25"/>
      <c r="G39" s="28" t="str">
        <f>IF(B39="","",VLOOKUP(B39,Koder!A$1:B$365,2,FALSE))</f>
        <v/>
      </c>
      <c r="H39" s="25"/>
      <c r="I39" s="25"/>
      <c r="J39" s="25"/>
      <c r="K39" s="27"/>
      <c r="L39" s="27"/>
      <c r="M39" s="29"/>
      <c r="N39" s="25"/>
      <c r="O39" s="29"/>
      <c r="P39" s="25"/>
      <c r="Q39" s="25"/>
      <c r="R39" s="25"/>
      <c r="BL39" s="26" t="str">
        <f t="shared" si="1"/>
        <v/>
      </c>
      <c r="BM39" s="26" t="str">
        <f t="shared" si="2"/>
        <v/>
      </c>
      <c r="BN39" s="26" t="str">
        <f t="shared" si="3"/>
        <v/>
      </c>
      <c r="BO39" s="26" t="str">
        <f t="shared" si="4"/>
        <v/>
      </c>
      <c r="BP39" s="26" t="str">
        <f t="shared" si="5"/>
        <v/>
      </c>
      <c r="BQ39" s="26" t="str">
        <f t="shared" si="6"/>
        <v>-1</v>
      </c>
      <c r="BS39" s="26" t="str">
        <f t="shared" si="7"/>
        <v>-1</v>
      </c>
      <c r="BT39" s="26" t="str">
        <f t="shared" si="8"/>
        <v>-1</v>
      </c>
      <c r="BU39" s="26" t="str">
        <f t="shared" si="9"/>
        <v>-1</v>
      </c>
    </row>
    <row r="40" spans="1:73">
      <c r="A40" s="24" t="str">
        <f>IF(B40="","",IF(AND(B40&gt;1,Rapporteringskod!E40="Hela året"),"ÖVR"&amp;"1-"&amp;Rapporteringskod!A$2&amp;"-"&amp;Rapporteringskod!D$2&amp;"-"&amp;ROW(B39),IF(AND(B40&gt;1,Rapporteringskod!E40="Jan-Okt"),"ÖVR"&amp;"1-"&amp;Rapporteringskod!A$2&amp;"-"&amp;Rapporteringskod!D$2&amp;"-"&amp;ROW(B39),"ÖVR"&amp;"2-"&amp;Rapporteringskod!A$2&amp;"-"&amp;Rapporteringskod!D$2&amp;"-"&amp;ROW(B39))))</f>
        <v/>
      </c>
      <c r="B40" s="25"/>
      <c r="C40" s="25"/>
      <c r="D40" s="27"/>
      <c r="E40" s="27"/>
      <c r="F40" s="25"/>
      <c r="G40" s="28" t="str">
        <f>IF(B40="","",VLOOKUP(B40,Koder!A$1:B$365,2,FALSE))</f>
        <v/>
      </c>
      <c r="H40" s="25"/>
      <c r="I40" s="25"/>
      <c r="J40" s="25"/>
      <c r="K40" s="27"/>
      <c r="L40" s="27"/>
      <c r="M40" s="29"/>
      <c r="N40" s="25"/>
      <c r="O40" s="29"/>
      <c r="P40" s="25"/>
      <c r="Q40" s="25"/>
      <c r="R40" s="25"/>
      <c r="BL40" s="26" t="str">
        <f t="shared" si="1"/>
        <v/>
      </c>
      <c r="BM40" s="26" t="str">
        <f t="shared" si="2"/>
        <v/>
      </c>
      <c r="BN40" s="26" t="str">
        <f t="shared" si="3"/>
        <v/>
      </c>
      <c r="BO40" s="26" t="str">
        <f t="shared" si="4"/>
        <v/>
      </c>
      <c r="BP40" s="26" t="str">
        <f t="shared" si="5"/>
        <v/>
      </c>
      <c r="BQ40" s="26" t="str">
        <f t="shared" si="6"/>
        <v>-1</v>
      </c>
      <c r="BS40" s="26" t="str">
        <f t="shared" si="7"/>
        <v>-1</v>
      </c>
      <c r="BT40" s="26" t="str">
        <f t="shared" si="8"/>
        <v>-1</v>
      </c>
      <c r="BU40" s="26" t="str">
        <f t="shared" si="9"/>
        <v>-1</v>
      </c>
    </row>
    <row r="41" spans="1:73">
      <c r="A41" s="24" t="str">
        <f>IF(B41="","",IF(AND(B41&gt;1,Rapporteringskod!E41="Hela året"),"ÖVR"&amp;"1-"&amp;Rapporteringskod!A$2&amp;"-"&amp;Rapporteringskod!D$2&amp;"-"&amp;ROW(B40),IF(AND(B41&gt;1,Rapporteringskod!E41="Jan-Okt"),"ÖVR"&amp;"1-"&amp;Rapporteringskod!A$2&amp;"-"&amp;Rapporteringskod!D$2&amp;"-"&amp;ROW(B40),"ÖVR"&amp;"2-"&amp;Rapporteringskod!A$2&amp;"-"&amp;Rapporteringskod!D$2&amp;"-"&amp;ROW(B40))))</f>
        <v/>
      </c>
      <c r="B41" s="25"/>
      <c r="C41" s="25"/>
      <c r="D41" s="27"/>
      <c r="E41" s="27"/>
      <c r="F41" s="25"/>
      <c r="G41" s="28" t="str">
        <f>IF(B41="","",VLOOKUP(B41,Koder!A$1:B$365,2,FALSE))</f>
        <v/>
      </c>
      <c r="H41" s="25"/>
      <c r="I41" s="25"/>
      <c r="J41" s="25"/>
      <c r="K41" s="27"/>
      <c r="L41" s="27"/>
      <c r="M41" s="29"/>
      <c r="N41" s="25"/>
      <c r="O41" s="29"/>
      <c r="P41" s="25"/>
      <c r="Q41" s="25"/>
      <c r="R41" s="25"/>
      <c r="BL41" s="26" t="str">
        <f t="shared" si="1"/>
        <v/>
      </c>
      <c r="BM41" s="26" t="str">
        <f t="shared" si="2"/>
        <v/>
      </c>
      <c r="BN41" s="26" t="str">
        <f t="shared" si="3"/>
        <v/>
      </c>
      <c r="BO41" s="26" t="str">
        <f t="shared" si="4"/>
        <v/>
      </c>
      <c r="BP41" s="26" t="str">
        <f t="shared" si="5"/>
        <v/>
      </c>
      <c r="BQ41" s="26" t="str">
        <f t="shared" si="6"/>
        <v>-1</v>
      </c>
      <c r="BS41" s="26" t="str">
        <f t="shared" si="7"/>
        <v>-1</v>
      </c>
      <c r="BT41" s="26" t="str">
        <f t="shared" si="8"/>
        <v>-1</v>
      </c>
      <c r="BU41" s="26" t="str">
        <f t="shared" si="9"/>
        <v>-1</v>
      </c>
    </row>
    <row r="42" spans="1:73">
      <c r="A42" s="24" t="str">
        <f>IF(B42="","",IF(AND(B42&gt;1,Rapporteringskod!E42="Hela året"),"ÖVR"&amp;"1-"&amp;Rapporteringskod!A$2&amp;"-"&amp;Rapporteringskod!D$2&amp;"-"&amp;ROW(B41),IF(AND(B42&gt;1,Rapporteringskod!E42="Jan-Okt"),"ÖVR"&amp;"1-"&amp;Rapporteringskod!A$2&amp;"-"&amp;Rapporteringskod!D$2&amp;"-"&amp;ROW(B41),"ÖVR"&amp;"2-"&amp;Rapporteringskod!A$2&amp;"-"&amp;Rapporteringskod!D$2&amp;"-"&amp;ROW(B41))))</f>
        <v/>
      </c>
      <c r="B42" s="25"/>
      <c r="C42" s="25"/>
      <c r="D42" s="27"/>
      <c r="E42" s="27"/>
      <c r="F42" s="25"/>
      <c r="G42" s="28" t="str">
        <f>IF(B42="","",VLOOKUP(B42,Koder!A$1:B$365,2,FALSE))</f>
        <v/>
      </c>
      <c r="H42" s="25"/>
      <c r="I42" s="25"/>
      <c r="J42" s="25"/>
      <c r="K42" s="27"/>
      <c r="L42" s="27"/>
      <c r="M42" s="29"/>
      <c r="N42" s="25"/>
      <c r="O42" s="29"/>
      <c r="P42" s="25"/>
      <c r="Q42" s="25"/>
      <c r="R42" s="25"/>
      <c r="BL42" s="26" t="str">
        <f t="shared" si="1"/>
        <v/>
      </c>
      <c r="BM42" s="26" t="str">
        <f t="shared" si="2"/>
        <v/>
      </c>
      <c r="BN42" s="26" t="str">
        <f t="shared" si="3"/>
        <v/>
      </c>
      <c r="BO42" s="26" t="str">
        <f t="shared" si="4"/>
        <v/>
      </c>
      <c r="BP42" s="26" t="str">
        <f t="shared" si="5"/>
        <v/>
      </c>
      <c r="BQ42" s="26" t="str">
        <f t="shared" si="6"/>
        <v>-1</v>
      </c>
      <c r="BS42" s="26" t="str">
        <f t="shared" si="7"/>
        <v>-1</v>
      </c>
      <c r="BT42" s="26" t="str">
        <f t="shared" si="8"/>
        <v>-1</v>
      </c>
      <c r="BU42" s="26" t="str">
        <f t="shared" si="9"/>
        <v>-1</v>
      </c>
    </row>
    <row r="43" spans="1:73">
      <c r="A43" s="24" t="str">
        <f>IF(B43="","",IF(AND(B43&gt;1,Rapporteringskod!E43="Hela året"),"ÖVR"&amp;"1-"&amp;Rapporteringskod!A$2&amp;"-"&amp;Rapporteringskod!D$2&amp;"-"&amp;ROW(B42),IF(AND(B43&gt;1,Rapporteringskod!E43="Jan-Okt"),"ÖVR"&amp;"1-"&amp;Rapporteringskod!A$2&amp;"-"&amp;Rapporteringskod!D$2&amp;"-"&amp;ROW(B42),"ÖVR"&amp;"2-"&amp;Rapporteringskod!A$2&amp;"-"&amp;Rapporteringskod!D$2&amp;"-"&amp;ROW(B42))))</f>
        <v/>
      </c>
      <c r="B43" s="25"/>
      <c r="C43" s="25"/>
      <c r="D43" s="27"/>
      <c r="E43" s="27"/>
      <c r="F43" s="25"/>
      <c r="G43" s="28" t="str">
        <f>IF(B43="","",VLOOKUP(B43,Koder!A$1:B$365,2,FALSE))</f>
        <v/>
      </c>
      <c r="H43" s="25"/>
      <c r="I43" s="25"/>
      <c r="J43" s="25"/>
      <c r="K43" s="27"/>
      <c r="L43" s="27"/>
      <c r="M43" s="29"/>
      <c r="N43" s="25"/>
      <c r="O43" s="29"/>
      <c r="P43" s="25"/>
      <c r="Q43" s="25"/>
      <c r="R43" s="25"/>
      <c r="BL43" s="26" t="str">
        <f t="shared" si="1"/>
        <v/>
      </c>
      <c r="BM43" s="26" t="str">
        <f t="shared" si="2"/>
        <v/>
      </c>
      <c r="BN43" s="26" t="str">
        <f t="shared" si="3"/>
        <v/>
      </c>
      <c r="BO43" s="26" t="str">
        <f t="shared" si="4"/>
        <v/>
      </c>
      <c r="BP43" s="26" t="str">
        <f t="shared" si="5"/>
        <v/>
      </c>
      <c r="BQ43" s="26" t="str">
        <f t="shared" si="6"/>
        <v>-1</v>
      </c>
      <c r="BS43" s="26" t="str">
        <f t="shared" si="7"/>
        <v>-1</v>
      </c>
      <c r="BT43" s="26" t="str">
        <f t="shared" si="8"/>
        <v>-1</v>
      </c>
      <c r="BU43" s="26" t="str">
        <f t="shared" si="9"/>
        <v>-1</v>
      </c>
    </row>
    <row r="44" spans="1:73">
      <c r="A44" s="24" t="str">
        <f>IF(B44="","",IF(AND(B44&gt;1,Rapporteringskod!E44="Hela året"),"ÖVR"&amp;"1-"&amp;Rapporteringskod!A$2&amp;"-"&amp;Rapporteringskod!D$2&amp;"-"&amp;ROW(B43),IF(AND(B44&gt;1,Rapporteringskod!E44="Jan-Okt"),"ÖVR"&amp;"1-"&amp;Rapporteringskod!A$2&amp;"-"&amp;Rapporteringskod!D$2&amp;"-"&amp;ROW(B43),"ÖVR"&amp;"2-"&amp;Rapporteringskod!A$2&amp;"-"&amp;Rapporteringskod!D$2&amp;"-"&amp;ROW(B43))))</f>
        <v/>
      </c>
      <c r="B44" s="25"/>
      <c r="C44" s="25"/>
      <c r="D44" s="27"/>
      <c r="E44" s="27"/>
      <c r="F44" s="25"/>
      <c r="G44" s="28" t="str">
        <f>IF(B44="","",VLOOKUP(B44,Koder!A$1:B$365,2,FALSE))</f>
        <v/>
      </c>
      <c r="H44" s="25"/>
      <c r="I44" s="25"/>
      <c r="J44" s="25"/>
      <c r="K44" s="27"/>
      <c r="L44" s="27"/>
      <c r="M44" s="29"/>
      <c r="N44" s="25"/>
      <c r="O44" s="29"/>
      <c r="P44" s="25"/>
      <c r="Q44" s="25"/>
      <c r="R44" s="25"/>
      <c r="BL44" s="26" t="str">
        <f t="shared" si="1"/>
        <v/>
      </c>
      <c r="BM44" s="26" t="str">
        <f t="shared" si="2"/>
        <v/>
      </c>
      <c r="BN44" s="26" t="str">
        <f t="shared" si="3"/>
        <v/>
      </c>
      <c r="BO44" s="26" t="str">
        <f t="shared" si="4"/>
        <v/>
      </c>
      <c r="BP44" s="26" t="str">
        <f t="shared" si="5"/>
        <v/>
      </c>
      <c r="BQ44" s="26" t="str">
        <f t="shared" si="6"/>
        <v>-1</v>
      </c>
      <c r="BS44" s="26" t="str">
        <f t="shared" si="7"/>
        <v>-1</v>
      </c>
      <c r="BT44" s="26" t="str">
        <f t="shared" si="8"/>
        <v>-1</v>
      </c>
      <c r="BU44" s="26" t="str">
        <f t="shared" si="9"/>
        <v>-1</v>
      </c>
    </row>
    <row r="45" spans="1:73">
      <c r="A45" s="24" t="str">
        <f>IF(B45="","",IF(AND(B45&gt;1,Rapporteringskod!E45="Hela året"),"ÖVR"&amp;"1-"&amp;Rapporteringskod!A$2&amp;"-"&amp;Rapporteringskod!D$2&amp;"-"&amp;ROW(B44),IF(AND(B45&gt;1,Rapporteringskod!E45="Jan-Okt"),"ÖVR"&amp;"1-"&amp;Rapporteringskod!A$2&amp;"-"&amp;Rapporteringskod!D$2&amp;"-"&amp;ROW(B44),"ÖVR"&amp;"2-"&amp;Rapporteringskod!A$2&amp;"-"&amp;Rapporteringskod!D$2&amp;"-"&amp;ROW(B44))))</f>
        <v/>
      </c>
      <c r="B45" s="25"/>
      <c r="C45" s="25"/>
      <c r="D45" s="27"/>
      <c r="E45" s="27"/>
      <c r="F45" s="25"/>
      <c r="G45" s="28" t="str">
        <f>IF(B45="","",VLOOKUP(B45,Koder!A$1:B$365,2,FALSE))</f>
        <v/>
      </c>
      <c r="H45" s="25"/>
      <c r="I45" s="25"/>
      <c r="J45" s="25"/>
      <c r="K45" s="27"/>
      <c r="L45" s="27"/>
      <c r="M45" s="29"/>
      <c r="N45" s="25"/>
      <c r="O45" s="29"/>
      <c r="P45" s="25"/>
      <c r="Q45" s="25"/>
      <c r="R45" s="25"/>
      <c r="BL45" s="26" t="str">
        <f t="shared" si="1"/>
        <v/>
      </c>
      <c r="BM45" s="26" t="str">
        <f t="shared" si="2"/>
        <v/>
      </c>
      <c r="BN45" s="26" t="str">
        <f t="shared" si="3"/>
        <v/>
      </c>
      <c r="BO45" s="26" t="str">
        <f t="shared" si="4"/>
        <v/>
      </c>
      <c r="BP45" s="26" t="str">
        <f t="shared" si="5"/>
        <v/>
      </c>
      <c r="BQ45" s="26" t="str">
        <f t="shared" si="6"/>
        <v>-1</v>
      </c>
      <c r="BS45" s="26" t="str">
        <f t="shared" si="7"/>
        <v>-1</v>
      </c>
      <c r="BT45" s="26" t="str">
        <f t="shared" si="8"/>
        <v>-1</v>
      </c>
      <c r="BU45" s="26" t="str">
        <f t="shared" si="9"/>
        <v>-1</v>
      </c>
    </row>
    <row r="46" spans="1:73">
      <c r="A46" s="24" t="str">
        <f>IF(B46="","",IF(AND(B46&gt;1,Rapporteringskod!E46="Hela året"),"ÖVR"&amp;"1-"&amp;Rapporteringskod!A$2&amp;"-"&amp;Rapporteringskod!D$2&amp;"-"&amp;ROW(B45),IF(AND(B46&gt;1,Rapporteringskod!E46="Jan-Okt"),"ÖVR"&amp;"1-"&amp;Rapporteringskod!A$2&amp;"-"&amp;Rapporteringskod!D$2&amp;"-"&amp;ROW(B45),"ÖVR"&amp;"2-"&amp;Rapporteringskod!A$2&amp;"-"&amp;Rapporteringskod!D$2&amp;"-"&amp;ROW(B45))))</f>
        <v/>
      </c>
      <c r="B46" s="25"/>
      <c r="C46" s="25"/>
      <c r="D46" s="27"/>
      <c r="E46" s="27"/>
      <c r="F46" s="25"/>
      <c r="G46" s="28" t="str">
        <f>IF(B46="","",VLOOKUP(B46,Koder!A$1:B$365,2,FALSE))</f>
        <v/>
      </c>
      <c r="H46" s="25"/>
      <c r="I46" s="25"/>
      <c r="J46" s="25"/>
      <c r="K46" s="27"/>
      <c r="L46" s="27"/>
      <c r="M46" s="29"/>
      <c r="N46" s="25"/>
      <c r="O46" s="29"/>
      <c r="P46" s="25"/>
      <c r="Q46" s="25"/>
      <c r="R46" s="25"/>
      <c r="BL46" s="26" t="str">
        <f t="shared" si="1"/>
        <v/>
      </c>
      <c r="BM46" s="26" t="str">
        <f t="shared" si="2"/>
        <v/>
      </c>
      <c r="BN46" s="26" t="str">
        <f t="shared" si="3"/>
        <v/>
      </c>
      <c r="BO46" s="26" t="str">
        <f t="shared" si="4"/>
        <v/>
      </c>
      <c r="BP46" s="26" t="str">
        <f t="shared" si="5"/>
        <v/>
      </c>
      <c r="BQ46" s="26" t="str">
        <f t="shared" si="6"/>
        <v>-1</v>
      </c>
      <c r="BS46" s="26" t="str">
        <f t="shared" si="7"/>
        <v>-1</v>
      </c>
      <c r="BT46" s="26" t="str">
        <f t="shared" si="8"/>
        <v>-1</v>
      </c>
      <c r="BU46" s="26" t="str">
        <f t="shared" si="9"/>
        <v>-1</v>
      </c>
    </row>
    <row r="47" spans="1:73">
      <c r="A47" s="24" t="str">
        <f>IF(B47="","",IF(AND(B47&gt;1,Rapporteringskod!E47="Hela året"),"ÖVR"&amp;"1-"&amp;Rapporteringskod!A$2&amp;"-"&amp;Rapporteringskod!D$2&amp;"-"&amp;ROW(B46),IF(AND(B47&gt;1,Rapporteringskod!E47="Jan-Okt"),"ÖVR"&amp;"1-"&amp;Rapporteringskod!A$2&amp;"-"&amp;Rapporteringskod!D$2&amp;"-"&amp;ROW(B46),"ÖVR"&amp;"2-"&amp;Rapporteringskod!A$2&amp;"-"&amp;Rapporteringskod!D$2&amp;"-"&amp;ROW(B46))))</f>
        <v/>
      </c>
      <c r="B47" s="25"/>
      <c r="C47" s="25"/>
      <c r="D47" s="27"/>
      <c r="E47" s="27"/>
      <c r="F47" s="25"/>
      <c r="G47" s="28" t="str">
        <f>IF(B47="","",VLOOKUP(B47,Koder!A$1:B$365,2,FALSE))</f>
        <v/>
      </c>
      <c r="H47" s="25"/>
      <c r="I47" s="25"/>
      <c r="J47" s="25"/>
      <c r="K47" s="27"/>
      <c r="L47" s="27"/>
      <c r="M47" s="29"/>
      <c r="N47" s="25"/>
      <c r="O47" s="29"/>
      <c r="P47" s="25"/>
      <c r="Q47" s="25"/>
      <c r="R47" s="25"/>
      <c r="BL47" s="26" t="str">
        <f t="shared" si="1"/>
        <v/>
      </c>
      <c r="BM47" s="26" t="str">
        <f t="shared" si="2"/>
        <v/>
      </c>
      <c r="BN47" s="26" t="str">
        <f t="shared" si="3"/>
        <v/>
      </c>
      <c r="BO47" s="26" t="str">
        <f t="shared" si="4"/>
        <v/>
      </c>
      <c r="BP47" s="26" t="str">
        <f t="shared" si="5"/>
        <v/>
      </c>
      <c r="BQ47" s="26" t="str">
        <f t="shared" si="6"/>
        <v>-1</v>
      </c>
      <c r="BS47" s="26" t="str">
        <f t="shared" si="7"/>
        <v>-1</v>
      </c>
      <c r="BT47" s="26" t="str">
        <f t="shared" si="8"/>
        <v>-1</v>
      </c>
      <c r="BU47" s="26" t="str">
        <f t="shared" si="9"/>
        <v>-1</v>
      </c>
    </row>
    <row r="48" spans="1:73">
      <c r="A48" s="24" t="str">
        <f>IF(B48="","",IF(AND(B48&gt;1,Rapporteringskod!E48="Hela året"),"ÖVR"&amp;"1-"&amp;Rapporteringskod!A$2&amp;"-"&amp;Rapporteringskod!D$2&amp;"-"&amp;ROW(B47),IF(AND(B48&gt;1,Rapporteringskod!E48="Jan-Okt"),"ÖVR"&amp;"1-"&amp;Rapporteringskod!A$2&amp;"-"&amp;Rapporteringskod!D$2&amp;"-"&amp;ROW(B47),"ÖVR"&amp;"2-"&amp;Rapporteringskod!A$2&amp;"-"&amp;Rapporteringskod!D$2&amp;"-"&amp;ROW(B47))))</f>
        <v/>
      </c>
      <c r="B48" s="25"/>
      <c r="C48" s="25"/>
      <c r="D48" s="27"/>
      <c r="E48" s="27"/>
      <c r="F48" s="25"/>
      <c r="G48" s="28" t="str">
        <f>IF(B48="","",VLOOKUP(B48,Koder!A$1:B$365,2,FALSE))</f>
        <v/>
      </c>
      <c r="H48" s="25"/>
      <c r="I48" s="25"/>
      <c r="J48" s="25"/>
      <c r="K48" s="27"/>
      <c r="L48" s="27"/>
      <c r="M48" s="29"/>
      <c r="N48" s="25"/>
      <c r="O48" s="29"/>
      <c r="P48" s="25"/>
      <c r="Q48" s="25"/>
      <c r="R48" s="25"/>
      <c r="BL48" s="26" t="str">
        <f t="shared" si="1"/>
        <v/>
      </c>
      <c r="BM48" s="26" t="str">
        <f t="shared" si="2"/>
        <v/>
      </c>
      <c r="BN48" s="26" t="str">
        <f t="shared" si="3"/>
        <v/>
      </c>
      <c r="BO48" s="26" t="str">
        <f t="shared" si="4"/>
        <v/>
      </c>
      <c r="BP48" s="26" t="str">
        <f t="shared" si="5"/>
        <v/>
      </c>
      <c r="BQ48" s="26" t="str">
        <f t="shared" si="6"/>
        <v>-1</v>
      </c>
      <c r="BS48" s="26" t="str">
        <f t="shared" si="7"/>
        <v>-1</v>
      </c>
      <c r="BT48" s="26" t="str">
        <f t="shared" si="8"/>
        <v>-1</v>
      </c>
      <c r="BU48" s="26" t="str">
        <f t="shared" si="9"/>
        <v>-1</v>
      </c>
    </row>
    <row r="49" spans="1:73">
      <c r="A49" s="24" t="str">
        <f>IF(B49="","",IF(AND(B49&gt;1,Rapporteringskod!E49="Hela året"),"ÖVR"&amp;"1-"&amp;Rapporteringskod!A$2&amp;"-"&amp;Rapporteringskod!D$2&amp;"-"&amp;ROW(B48),IF(AND(B49&gt;1,Rapporteringskod!E49="Jan-Okt"),"ÖVR"&amp;"1-"&amp;Rapporteringskod!A$2&amp;"-"&amp;Rapporteringskod!D$2&amp;"-"&amp;ROW(B48),"ÖVR"&amp;"2-"&amp;Rapporteringskod!A$2&amp;"-"&amp;Rapporteringskod!D$2&amp;"-"&amp;ROW(B48))))</f>
        <v/>
      </c>
      <c r="B49" s="25"/>
      <c r="C49" s="25"/>
      <c r="D49" s="27"/>
      <c r="E49" s="27"/>
      <c r="F49" s="25"/>
      <c r="G49" s="28" t="str">
        <f>IF(B49="","",VLOOKUP(B49,Koder!A$1:B$365,2,FALSE))</f>
        <v/>
      </c>
      <c r="H49" s="25"/>
      <c r="I49" s="25"/>
      <c r="J49" s="25"/>
      <c r="K49" s="27"/>
      <c r="L49" s="27"/>
      <c r="M49" s="29"/>
      <c r="N49" s="25"/>
      <c r="O49" s="29"/>
      <c r="P49" s="25"/>
      <c r="Q49" s="25"/>
      <c r="R49" s="25"/>
      <c r="BL49" s="26" t="str">
        <f t="shared" si="1"/>
        <v/>
      </c>
      <c r="BM49" s="26" t="str">
        <f t="shared" si="2"/>
        <v/>
      </c>
      <c r="BN49" s="26" t="str">
        <f t="shared" si="3"/>
        <v/>
      </c>
      <c r="BO49" s="26" t="str">
        <f t="shared" si="4"/>
        <v/>
      </c>
      <c r="BP49" s="26" t="str">
        <f t="shared" si="5"/>
        <v/>
      </c>
      <c r="BQ49" s="26" t="str">
        <f t="shared" si="6"/>
        <v>-1</v>
      </c>
      <c r="BS49" s="26" t="str">
        <f t="shared" si="7"/>
        <v>-1</v>
      </c>
      <c r="BT49" s="26" t="str">
        <f t="shared" si="8"/>
        <v>-1</v>
      </c>
      <c r="BU49" s="26" t="str">
        <f t="shared" si="9"/>
        <v>-1</v>
      </c>
    </row>
    <row r="50" spans="1:73">
      <c r="A50" s="24" t="str">
        <f>IF(B50="","",IF(AND(B50&gt;1,Rapporteringskod!E50="Hela året"),"ÖVR"&amp;"1-"&amp;Rapporteringskod!A$2&amp;"-"&amp;Rapporteringskod!D$2&amp;"-"&amp;ROW(B49),IF(AND(B50&gt;1,Rapporteringskod!E50="Jan-Okt"),"ÖVR"&amp;"1-"&amp;Rapporteringskod!A$2&amp;"-"&amp;Rapporteringskod!D$2&amp;"-"&amp;ROW(B49),"ÖVR"&amp;"2-"&amp;Rapporteringskod!A$2&amp;"-"&amp;Rapporteringskod!D$2&amp;"-"&amp;ROW(B49))))</f>
        <v/>
      </c>
      <c r="B50" s="25"/>
      <c r="C50" s="25"/>
      <c r="D50" s="27"/>
      <c r="E50" s="27"/>
      <c r="F50" s="25"/>
      <c r="G50" s="28" t="str">
        <f>IF(B50="","",VLOOKUP(B50,Koder!A$1:B$365,2,FALSE))</f>
        <v/>
      </c>
      <c r="H50" s="25"/>
      <c r="I50" s="25"/>
      <c r="J50" s="25"/>
      <c r="K50" s="27"/>
      <c r="L50" s="27"/>
      <c r="M50" s="29"/>
      <c r="N50" s="25"/>
      <c r="O50" s="29"/>
      <c r="P50" s="25"/>
      <c r="Q50" s="25"/>
      <c r="R50" s="25"/>
      <c r="BL50" s="26" t="str">
        <f t="shared" si="1"/>
        <v/>
      </c>
      <c r="BM50" s="26" t="str">
        <f t="shared" si="2"/>
        <v/>
      </c>
      <c r="BN50" s="26" t="str">
        <f t="shared" si="3"/>
        <v/>
      </c>
      <c r="BO50" s="26" t="str">
        <f t="shared" si="4"/>
        <v/>
      </c>
      <c r="BP50" s="26" t="str">
        <f t="shared" si="5"/>
        <v/>
      </c>
      <c r="BQ50" s="26" t="str">
        <f t="shared" si="6"/>
        <v>-1</v>
      </c>
      <c r="BS50" s="26" t="str">
        <f t="shared" si="7"/>
        <v>-1</v>
      </c>
      <c r="BT50" s="26" t="str">
        <f t="shared" si="8"/>
        <v>-1</v>
      </c>
      <c r="BU50" s="26" t="str">
        <f t="shared" si="9"/>
        <v>-1</v>
      </c>
    </row>
    <row r="51" spans="1:73">
      <c r="A51" s="24" t="str">
        <f>IF(B51="","",IF(AND(B51&gt;1,Rapporteringskod!E51="Hela året"),"ÖVR"&amp;"1-"&amp;Rapporteringskod!A$2&amp;"-"&amp;Rapporteringskod!D$2&amp;"-"&amp;ROW(B50),IF(AND(B51&gt;1,Rapporteringskod!E51="Jan-Okt"),"ÖVR"&amp;"1-"&amp;Rapporteringskod!A$2&amp;"-"&amp;Rapporteringskod!D$2&amp;"-"&amp;ROW(B50),"ÖVR"&amp;"2-"&amp;Rapporteringskod!A$2&amp;"-"&amp;Rapporteringskod!D$2&amp;"-"&amp;ROW(B50))))</f>
        <v/>
      </c>
      <c r="B51" s="25"/>
      <c r="C51" s="25"/>
      <c r="D51" s="27"/>
      <c r="E51" s="27"/>
      <c r="F51" s="25"/>
      <c r="G51" s="28" t="str">
        <f>IF(B51="","",VLOOKUP(B51,Koder!A$1:B$365,2,FALSE))</f>
        <v/>
      </c>
      <c r="H51" s="25"/>
      <c r="I51" s="25"/>
      <c r="J51" s="25"/>
      <c r="K51" s="27"/>
      <c r="L51" s="27"/>
      <c r="M51" s="29"/>
      <c r="N51" s="25"/>
      <c r="O51" s="29"/>
      <c r="P51" s="25"/>
      <c r="Q51" s="25"/>
      <c r="R51" s="25"/>
      <c r="BL51" s="26" t="str">
        <f t="shared" si="1"/>
        <v/>
      </c>
      <c r="BM51" s="26" t="str">
        <f t="shared" si="2"/>
        <v/>
      </c>
      <c r="BN51" s="26" t="str">
        <f t="shared" si="3"/>
        <v/>
      </c>
      <c r="BO51" s="26" t="str">
        <f t="shared" si="4"/>
        <v/>
      </c>
      <c r="BP51" s="26" t="str">
        <f t="shared" si="5"/>
        <v/>
      </c>
      <c r="BQ51" s="26" t="str">
        <f t="shared" si="6"/>
        <v>-1</v>
      </c>
      <c r="BS51" s="26" t="str">
        <f t="shared" si="7"/>
        <v>-1</v>
      </c>
      <c r="BT51" s="26" t="str">
        <f t="shared" si="8"/>
        <v>-1</v>
      </c>
      <c r="BU51" s="26" t="str">
        <f t="shared" si="9"/>
        <v>-1</v>
      </c>
    </row>
    <row r="52" spans="1:73">
      <c r="A52" s="24" t="str">
        <f>IF(B52="","",IF(AND(B52&gt;1,Rapporteringskod!E52="Hela året"),"ÖVR"&amp;"1-"&amp;Rapporteringskod!A$2&amp;"-"&amp;Rapporteringskod!D$2&amp;"-"&amp;ROW(B51),IF(AND(B52&gt;1,Rapporteringskod!E52="Jan-Okt"),"ÖVR"&amp;"1-"&amp;Rapporteringskod!A$2&amp;"-"&amp;Rapporteringskod!D$2&amp;"-"&amp;ROW(B51),"ÖVR"&amp;"2-"&amp;Rapporteringskod!A$2&amp;"-"&amp;Rapporteringskod!D$2&amp;"-"&amp;ROW(B51))))</f>
        <v/>
      </c>
      <c r="B52" s="25"/>
      <c r="C52" s="25"/>
      <c r="D52" s="27"/>
      <c r="E52" s="27"/>
      <c r="F52" s="25"/>
      <c r="G52" s="28" t="str">
        <f>IF(B52="","",VLOOKUP(B52,Koder!A$1:B$365,2,FALSE))</f>
        <v/>
      </c>
      <c r="H52" s="25"/>
      <c r="I52" s="25"/>
      <c r="J52" s="25"/>
      <c r="K52" s="27"/>
      <c r="L52" s="27"/>
      <c r="M52" s="29"/>
      <c r="N52" s="25"/>
      <c r="O52" s="29"/>
      <c r="P52" s="25"/>
      <c r="Q52" s="25"/>
      <c r="R52" s="25"/>
      <c r="BL52" s="26" t="str">
        <f t="shared" si="1"/>
        <v/>
      </c>
      <c r="BM52" s="26" t="str">
        <f t="shared" si="2"/>
        <v/>
      </c>
      <c r="BN52" s="26" t="str">
        <f t="shared" si="3"/>
        <v/>
      </c>
      <c r="BO52" s="26" t="str">
        <f t="shared" si="4"/>
        <v/>
      </c>
      <c r="BP52" s="26" t="str">
        <f t="shared" si="5"/>
        <v/>
      </c>
      <c r="BQ52" s="26" t="str">
        <f t="shared" si="6"/>
        <v>-1</v>
      </c>
      <c r="BS52" s="26" t="str">
        <f t="shared" si="7"/>
        <v>-1</v>
      </c>
      <c r="BT52" s="26" t="str">
        <f t="shared" si="8"/>
        <v>-1</v>
      </c>
      <c r="BU52" s="26" t="str">
        <f t="shared" si="9"/>
        <v>-1</v>
      </c>
    </row>
    <row r="53" spans="1:73">
      <c r="A53" s="24" t="str">
        <f>IF(B53="","",IF(AND(B53&gt;1,Rapporteringskod!E53="Hela året"),"ÖVR"&amp;"1-"&amp;Rapporteringskod!A$2&amp;"-"&amp;Rapporteringskod!D$2&amp;"-"&amp;ROW(B52),IF(AND(B53&gt;1,Rapporteringskod!E53="Jan-Okt"),"ÖVR"&amp;"1-"&amp;Rapporteringskod!A$2&amp;"-"&amp;Rapporteringskod!D$2&amp;"-"&amp;ROW(B52),"ÖVR"&amp;"2-"&amp;Rapporteringskod!A$2&amp;"-"&amp;Rapporteringskod!D$2&amp;"-"&amp;ROW(B52))))</f>
        <v/>
      </c>
      <c r="B53" s="25"/>
      <c r="C53" s="25"/>
      <c r="D53" s="27"/>
      <c r="E53" s="27"/>
      <c r="F53" s="25"/>
      <c r="G53" s="28" t="str">
        <f>IF(B53="","",VLOOKUP(B53,Koder!A$1:B$365,2,FALSE))</f>
        <v/>
      </c>
      <c r="H53" s="25"/>
      <c r="I53" s="25"/>
      <c r="J53" s="25"/>
      <c r="K53" s="27"/>
      <c r="L53" s="27"/>
      <c r="M53" s="29"/>
      <c r="N53" s="25"/>
      <c r="O53" s="29"/>
      <c r="P53" s="25"/>
      <c r="Q53" s="25"/>
      <c r="R53" s="25"/>
      <c r="BL53" s="26" t="str">
        <f t="shared" si="1"/>
        <v/>
      </c>
      <c r="BM53" s="26" t="str">
        <f t="shared" si="2"/>
        <v/>
      </c>
      <c r="BN53" s="26" t="str">
        <f t="shared" si="3"/>
        <v/>
      </c>
      <c r="BO53" s="26" t="str">
        <f t="shared" si="4"/>
        <v/>
      </c>
      <c r="BP53" s="26" t="str">
        <f t="shared" si="5"/>
        <v/>
      </c>
      <c r="BQ53" s="26" t="str">
        <f t="shared" si="6"/>
        <v>-1</v>
      </c>
      <c r="BS53" s="26" t="str">
        <f t="shared" si="7"/>
        <v>-1</v>
      </c>
      <c r="BT53" s="26" t="str">
        <f t="shared" si="8"/>
        <v>-1</v>
      </c>
      <c r="BU53" s="26" t="str">
        <f t="shared" si="9"/>
        <v>-1</v>
      </c>
    </row>
    <row r="54" spans="1:73">
      <c r="A54" s="24" t="str">
        <f>IF(B54="","",IF(AND(B54&gt;1,Rapporteringskod!E54="Hela året"),"ÖVR"&amp;"1-"&amp;Rapporteringskod!A$2&amp;"-"&amp;Rapporteringskod!D$2&amp;"-"&amp;ROW(B53),IF(AND(B54&gt;1,Rapporteringskod!E54="Jan-Okt"),"ÖVR"&amp;"1-"&amp;Rapporteringskod!A$2&amp;"-"&amp;Rapporteringskod!D$2&amp;"-"&amp;ROW(B53),"ÖVR"&amp;"2-"&amp;Rapporteringskod!A$2&amp;"-"&amp;Rapporteringskod!D$2&amp;"-"&amp;ROW(B53))))</f>
        <v/>
      </c>
      <c r="B54" s="25"/>
      <c r="C54" s="25"/>
      <c r="D54" s="27"/>
      <c r="E54" s="27"/>
      <c r="F54" s="25"/>
      <c r="G54" s="28" t="str">
        <f>IF(B54="","",VLOOKUP(B54,Koder!A$1:B$365,2,FALSE))</f>
        <v/>
      </c>
      <c r="H54" s="25"/>
      <c r="I54" s="25"/>
      <c r="J54" s="25"/>
      <c r="K54" s="27"/>
      <c r="L54" s="27"/>
      <c r="M54" s="29"/>
      <c r="N54" s="25"/>
      <c r="O54" s="29"/>
      <c r="P54" s="25"/>
      <c r="Q54" s="25"/>
      <c r="R54" s="25"/>
      <c r="BL54" s="26" t="str">
        <f t="shared" si="1"/>
        <v/>
      </c>
      <c r="BM54" s="26" t="str">
        <f t="shared" si="2"/>
        <v/>
      </c>
      <c r="BN54" s="26" t="str">
        <f t="shared" si="3"/>
        <v/>
      </c>
      <c r="BO54" s="26" t="str">
        <f t="shared" si="4"/>
        <v/>
      </c>
      <c r="BP54" s="26" t="str">
        <f t="shared" si="5"/>
        <v/>
      </c>
      <c r="BQ54" s="26" t="str">
        <f t="shared" si="6"/>
        <v>-1</v>
      </c>
      <c r="BS54" s="26" t="str">
        <f t="shared" si="7"/>
        <v>-1</v>
      </c>
      <c r="BT54" s="26" t="str">
        <f t="shared" si="8"/>
        <v>-1</v>
      </c>
      <c r="BU54" s="26" t="str">
        <f t="shared" si="9"/>
        <v>-1</v>
      </c>
    </row>
    <row r="55" spans="1:73">
      <c r="A55" s="24" t="str">
        <f>IF(B55="","",IF(AND(B55&gt;1,Rapporteringskod!E55="Hela året"),"ÖVR"&amp;"1-"&amp;Rapporteringskod!A$2&amp;"-"&amp;Rapporteringskod!D$2&amp;"-"&amp;ROW(B54),IF(AND(B55&gt;1,Rapporteringskod!E55="Jan-Okt"),"ÖVR"&amp;"1-"&amp;Rapporteringskod!A$2&amp;"-"&amp;Rapporteringskod!D$2&amp;"-"&amp;ROW(B54),"ÖVR"&amp;"2-"&amp;Rapporteringskod!A$2&amp;"-"&amp;Rapporteringskod!D$2&amp;"-"&amp;ROW(B54))))</f>
        <v/>
      </c>
      <c r="B55" s="25"/>
      <c r="C55" s="25"/>
      <c r="D55" s="27"/>
      <c r="E55" s="27"/>
      <c r="F55" s="25"/>
      <c r="G55" s="28" t="str">
        <f>IF(B55="","",VLOOKUP(B55,Koder!A$1:B$365,2,FALSE))</f>
        <v/>
      </c>
      <c r="H55" s="25"/>
      <c r="I55" s="25"/>
      <c r="J55" s="25"/>
      <c r="K55" s="27"/>
      <c r="L55" s="27"/>
      <c r="M55" s="29"/>
      <c r="N55" s="25"/>
      <c r="O55" s="29"/>
      <c r="P55" s="25"/>
      <c r="Q55" s="25"/>
      <c r="R55" s="25"/>
      <c r="BL55" s="26" t="str">
        <f t="shared" si="1"/>
        <v/>
      </c>
      <c r="BM55" s="26" t="str">
        <f t="shared" si="2"/>
        <v/>
      </c>
      <c r="BN55" s="26" t="str">
        <f t="shared" si="3"/>
        <v/>
      </c>
      <c r="BO55" s="26" t="str">
        <f t="shared" si="4"/>
        <v/>
      </c>
      <c r="BP55" s="26" t="str">
        <f t="shared" si="5"/>
        <v/>
      </c>
      <c r="BQ55" s="26" t="str">
        <f t="shared" si="6"/>
        <v>-1</v>
      </c>
      <c r="BS55" s="26" t="str">
        <f t="shared" si="7"/>
        <v>-1</v>
      </c>
      <c r="BT55" s="26" t="str">
        <f t="shared" si="8"/>
        <v>-1</v>
      </c>
      <c r="BU55" s="26" t="str">
        <f t="shared" si="9"/>
        <v>-1</v>
      </c>
    </row>
    <row r="56" spans="1:73">
      <c r="A56" s="24" t="str">
        <f>IF(B56="","",IF(AND(B56&gt;1,Rapporteringskod!E56="Hela året"),"ÖVR"&amp;"1-"&amp;Rapporteringskod!A$2&amp;"-"&amp;Rapporteringskod!D$2&amp;"-"&amp;ROW(B55),IF(AND(B56&gt;1,Rapporteringskod!E56="Jan-Okt"),"ÖVR"&amp;"1-"&amp;Rapporteringskod!A$2&amp;"-"&amp;Rapporteringskod!D$2&amp;"-"&amp;ROW(B55),"ÖVR"&amp;"2-"&amp;Rapporteringskod!A$2&amp;"-"&amp;Rapporteringskod!D$2&amp;"-"&amp;ROW(B55))))</f>
        <v/>
      </c>
      <c r="B56" s="25"/>
      <c r="C56" s="25"/>
      <c r="D56" s="27"/>
      <c r="E56" s="27"/>
      <c r="F56" s="25"/>
      <c r="G56" s="28" t="str">
        <f>IF(B56="","",VLOOKUP(B56,Koder!A$1:B$365,2,FALSE))</f>
        <v/>
      </c>
      <c r="H56" s="25"/>
      <c r="I56" s="25"/>
      <c r="J56" s="25"/>
      <c r="K56" s="27"/>
      <c r="L56" s="27"/>
      <c r="M56" s="29"/>
      <c r="N56" s="25"/>
      <c r="O56" s="29"/>
      <c r="P56" s="25"/>
      <c r="Q56" s="25"/>
      <c r="R56" s="25"/>
      <c r="BL56" s="26" t="str">
        <f t="shared" si="1"/>
        <v/>
      </c>
      <c r="BM56" s="26" t="str">
        <f t="shared" si="2"/>
        <v/>
      </c>
      <c r="BN56" s="26" t="str">
        <f t="shared" si="3"/>
        <v/>
      </c>
      <c r="BO56" s="26" t="str">
        <f t="shared" si="4"/>
        <v/>
      </c>
      <c r="BP56" s="26" t="str">
        <f t="shared" si="5"/>
        <v/>
      </c>
      <c r="BQ56" s="26" t="str">
        <f t="shared" si="6"/>
        <v>-1</v>
      </c>
      <c r="BS56" s="26" t="str">
        <f t="shared" si="7"/>
        <v>-1</v>
      </c>
      <c r="BT56" s="26" t="str">
        <f t="shared" si="8"/>
        <v>-1</v>
      </c>
      <c r="BU56" s="26" t="str">
        <f t="shared" si="9"/>
        <v>-1</v>
      </c>
    </row>
    <row r="57" spans="1:73">
      <c r="A57" s="24" t="str">
        <f>IF(B57="","",IF(AND(B57&gt;1,Rapporteringskod!E57="Hela året"),"ÖVR"&amp;"1-"&amp;Rapporteringskod!A$2&amp;"-"&amp;Rapporteringskod!D$2&amp;"-"&amp;ROW(B56),IF(AND(B57&gt;1,Rapporteringskod!E57="Jan-Okt"),"ÖVR"&amp;"1-"&amp;Rapporteringskod!A$2&amp;"-"&amp;Rapporteringskod!D$2&amp;"-"&amp;ROW(B56),"ÖVR"&amp;"2-"&amp;Rapporteringskod!A$2&amp;"-"&amp;Rapporteringskod!D$2&amp;"-"&amp;ROW(B56))))</f>
        <v/>
      </c>
      <c r="B57" s="25"/>
      <c r="C57" s="25"/>
      <c r="D57" s="27"/>
      <c r="E57" s="27"/>
      <c r="F57" s="25"/>
      <c r="G57" s="28" t="str">
        <f>IF(B57="","",VLOOKUP(B57,Koder!A$1:B$365,2,FALSE))</f>
        <v/>
      </c>
      <c r="H57" s="25"/>
      <c r="I57" s="25"/>
      <c r="J57" s="25"/>
      <c r="K57" s="27"/>
      <c r="L57" s="27"/>
      <c r="M57" s="29"/>
      <c r="N57" s="25"/>
      <c r="O57" s="29"/>
      <c r="P57" s="25"/>
      <c r="Q57" s="25"/>
      <c r="R57" s="25"/>
      <c r="BL57" s="26" t="str">
        <f t="shared" si="1"/>
        <v/>
      </c>
      <c r="BM57" s="26" t="str">
        <f t="shared" si="2"/>
        <v/>
      </c>
      <c r="BN57" s="26" t="str">
        <f t="shared" si="3"/>
        <v/>
      </c>
      <c r="BO57" s="26" t="str">
        <f t="shared" si="4"/>
        <v/>
      </c>
      <c r="BP57" s="26" t="str">
        <f t="shared" si="5"/>
        <v/>
      </c>
      <c r="BQ57" s="26" t="str">
        <f t="shared" si="6"/>
        <v>-1</v>
      </c>
      <c r="BS57" s="26" t="str">
        <f t="shared" si="7"/>
        <v>-1</v>
      </c>
      <c r="BT57" s="26" t="str">
        <f t="shared" si="8"/>
        <v>-1</v>
      </c>
      <c r="BU57" s="26" t="str">
        <f t="shared" si="9"/>
        <v>-1</v>
      </c>
    </row>
    <row r="58" spans="1:73">
      <c r="A58" s="24" t="str">
        <f>IF(B58="","",IF(AND(B58&gt;1,Rapporteringskod!E58="Hela året"),"ÖVR"&amp;"1-"&amp;Rapporteringskod!A$2&amp;"-"&amp;Rapporteringskod!D$2&amp;"-"&amp;ROW(B57),IF(AND(B58&gt;1,Rapporteringskod!E58="Jan-Okt"),"ÖVR"&amp;"1-"&amp;Rapporteringskod!A$2&amp;"-"&amp;Rapporteringskod!D$2&amp;"-"&amp;ROW(B57),"ÖVR"&amp;"2-"&amp;Rapporteringskod!A$2&amp;"-"&amp;Rapporteringskod!D$2&amp;"-"&amp;ROW(B57))))</f>
        <v/>
      </c>
      <c r="B58" s="25"/>
      <c r="C58" s="25"/>
      <c r="D58" s="27"/>
      <c r="E58" s="27"/>
      <c r="F58" s="25"/>
      <c r="G58" s="28" t="str">
        <f>IF(B58="","",VLOOKUP(B58,Koder!A$1:B$365,2,FALSE))</f>
        <v/>
      </c>
      <c r="H58" s="25"/>
      <c r="I58" s="25"/>
      <c r="J58" s="25"/>
      <c r="K58" s="27"/>
      <c r="L58" s="27"/>
      <c r="M58" s="29"/>
      <c r="N58" s="25"/>
      <c r="O58" s="29"/>
      <c r="P58" s="25"/>
      <c r="Q58" s="25"/>
      <c r="R58" s="25"/>
      <c r="BL58" s="26" t="str">
        <f t="shared" si="1"/>
        <v/>
      </c>
      <c r="BM58" s="26" t="str">
        <f t="shared" si="2"/>
        <v/>
      </c>
      <c r="BN58" s="26" t="str">
        <f t="shared" si="3"/>
        <v/>
      </c>
      <c r="BO58" s="26" t="str">
        <f t="shared" si="4"/>
        <v/>
      </c>
      <c r="BP58" s="26" t="str">
        <f t="shared" si="5"/>
        <v/>
      </c>
      <c r="BQ58" s="26" t="str">
        <f t="shared" si="6"/>
        <v>-1</v>
      </c>
      <c r="BS58" s="26" t="str">
        <f t="shared" si="7"/>
        <v>-1</v>
      </c>
      <c r="BT58" s="26" t="str">
        <f t="shared" si="8"/>
        <v>-1</v>
      </c>
      <c r="BU58" s="26" t="str">
        <f t="shared" si="9"/>
        <v>-1</v>
      </c>
    </row>
    <row r="59" spans="1:73">
      <c r="A59" s="24" t="str">
        <f>IF(B59="","",IF(AND(B59&gt;1,Rapporteringskod!E59="Hela året"),"ÖVR"&amp;"1-"&amp;Rapporteringskod!A$2&amp;"-"&amp;Rapporteringskod!D$2&amp;"-"&amp;ROW(B58),IF(AND(B59&gt;1,Rapporteringskod!E59="Jan-Okt"),"ÖVR"&amp;"1-"&amp;Rapporteringskod!A$2&amp;"-"&amp;Rapporteringskod!D$2&amp;"-"&amp;ROW(B58),"ÖVR"&amp;"2-"&amp;Rapporteringskod!A$2&amp;"-"&amp;Rapporteringskod!D$2&amp;"-"&amp;ROW(B58))))</f>
        <v/>
      </c>
      <c r="B59" s="25"/>
      <c r="C59" s="25"/>
      <c r="D59" s="27"/>
      <c r="E59" s="27"/>
      <c r="F59" s="25"/>
      <c r="G59" s="28" t="str">
        <f>IF(B59="","",VLOOKUP(B59,Koder!A$1:B$365,2,FALSE))</f>
        <v/>
      </c>
      <c r="H59" s="25"/>
      <c r="I59" s="25"/>
      <c r="J59" s="25"/>
      <c r="K59" s="27"/>
      <c r="L59" s="27"/>
      <c r="M59" s="29"/>
      <c r="N59" s="25"/>
      <c r="O59" s="29"/>
      <c r="P59" s="25"/>
      <c r="Q59" s="25"/>
      <c r="R59" s="25"/>
      <c r="BL59" s="26" t="str">
        <f t="shared" si="1"/>
        <v/>
      </c>
      <c r="BM59" s="26" t="str">
        <f t="shared" si="2"/>
        <v/>
      </c>
      <c r="BN59" s="26" t="str">
        <f t="shared" si="3"/>
        <v/>
      </c>
      <c r="BO59" s="26" t="str">
        <f t="shared" si="4"/>
        <v/>
      </c>
      <c r="BP59" s="26" t="str">
        <f t="shared" si="5"/>
        <v/>
      </c>
      <c r="BQ59" s="26" t="str">
        <f t="shared" si="6"/>
        <v>-1</v>
      </c>
      <c r="BS59" s="26" t="str">
        <f t="shared" si="7"/>
        <v>-1</v>
      </c>
      <c r="BT59" s="26" t="str">
        <f t="shared" si="8"/>
        <v>-1</v>
      </c>
      <c r="BU59" s="26" t="str">
        <f t="shared" si="9"/>
        <v>-1</v>
      </c>
    </row>
    <row r="60" spans="1:73">
      <c r="A60" s="24" t="str">
        <f>IF(B60="","",IF(AND(B60&gt;1,Rapporteringskod!E60="Hela året"),"ÖVR"&amp;"1-"&amp;Rapporteringskod!A$2&amp;"-"&amp;Rapporteringskod!D$2&amp;"-"&amp;ROW(B59),IF(AND(B60&gt;1,Rapporteringskod!E60="Jan-Okt"),"ÖVR"&amp;"1-"&amp;Rapporteringskod!A$2&amp;"-"&amp;Rapporteringskod!D$2&amp;"-"&amp;ROW(B59),"ÖVR"&amp;"2-"&amp;Rapporteringskod!A$2&amp;"-"&amp;Rapporteringskod!D$2&amp;"-"&amp;ROW(B59))))</f>
        <v/>
      </c>
      <c r="B60" s="25"/>
      <c r="C60" s="25"/>
      <c r="D60" s="27"/>
      <c r="E60" s="27"/>
      <c r="F60" s="25"/>
      <c r="G60" s="28" t="str">
        <f>IF(B60="","",VLOOKUP(B60,Koder!A$1:B$365,2,FALSE))</f>
        <v/>
      </c>
      <c r="H60" s="25"/>
      <c r="I60" s="25"/>
      <c r="J60" s="25"/>
      <c r="K60" s="27"/>
      <c r="L60" s="27"/>
      <c r="M60" s="29"/>
      <c r="N60" s="25"/>
      <c r="O60" s="29"/>
      <c r="P60" s="25"/>
      <c r="Q60" s="25"/>
      <c r="R60" s="25"/>
      <c r="BL60" s="26" t="str">
        <f t="shared" si="1"/>
        <v/>
      </c>
      <c r="BM60" s="26" t="str">
        <f t="shared" si="2"/>
        <v/>
      </c>
      <c r="BN60" s="26" t="str">
        <f t="shared" si="3"/>
        <v/>
      </c>
      <c r="BO60" s="26" t="str">
        <f t="shared" si="4"/>
        <v/>
      </c>
      <c r="BP60" s="26" t="str">
        <f t="shared" si="5"/>
        <v/>
      </c>
      <c r="BQ60" s="26" t="str">
        <f t="shared" si="6"/>
        <v>-1</v>
      </c>
      <c r="BS60" s="26" t="str">
        <f t="shared" si="7"/>
        <v>-1</v>
      </c>
      <c r="BT60" s="26" t="str">
        <f t="shared" si="8"/>
        <v>-1</v>
      </c>
      <c r="BU60" s="26" t="str">
        <f t="shared" si="9"/>
        <v>-1</v>
      </c>
    </row>
    <row r="61" spans="1:73">
      <c r="A61" s="24" t="str">
        <f>IF(B61="","",IF(AND(B61&gt;1,Rapporteringskod!E61="Hela året"),"ÖVR"&amp;"1-"&amp;Rapporteringskod!A$2&amp;"-"&amp;Rapporteringskod!D$2&amp;"-"&amp;ROW(B60),IF(AND(B61&gt;1,Rapporteringskod!E61="Jan-Okt"),"ÖVR"&amp;"1-"&amp;Rapporteringskod!A$2&amp;"-"&amp;Rapporteringskod!D$2&amp;"-"&amp;ROW(B60),"ÖVR"&amp;"2-"&amp;Rapporteringskod!A$2&amp;"-"&amp;Rapporteringskod!D$2&amp;"-"&amp;ROW(B60))))</f>
        <v/>
      </c>
      <c r="B61" s="25"/>
      <c r="C61" s="25"/>
      <c r="D61" s="27"/>
      <c r="E61" s="27"/>
      <c r="F61" s="25"/>
      <c r="G61" s="28" t="str">
        <f>IF(B61="","",VLOOKUP(B61,Koder!A$1:B$365,2,FALSE))</f>
        <v/>
      </c>
      <c r="H61" s="25"/>
      <c r="I61" s="25"/>
      <c r="J61" s="25"/>
      <c r="K61" s="27"/>
      <c r="L61" s="27"/>
      <c r="M61" s="29"/>
      <c r="N61" s="25"/>
      <c r="O61" s="29"/>
      <c r="P61" s="25"/>
      <c r="Q61" s="25"/>
      <c r="R61" s="25"/>
      <c r="BL61" s="26" t="str">
        <f t="shared" si="1"/>
        <v/>
      </c>
      <c r="BM61" s="26" t="str">
        <f t="shared" si="2"/>
        <v/>
      </c>
      <c r="BN61" s="26" t="str">
        <f t="shared" si="3"/>
        <v/>
      </c>
      <c r="BO61" s="26" t="str">
        <f t="shared" si="4"/>
        <v/>
      </c>
      <c r="BP61" s="26" t="str">
        <f t="shared" si="5"/>
        <v/>
      </c>
      <c r="BQ61" s="26" t="str">
        <f t="shared" si="6"/>
        <v>-1</v>
      </c>
      <c r="BS61" s="26" t="str">
        <f t="shared" si="7"/>
        <v>-1</v>
      </c>
      <c r="BT61" s="26" t="str">
        <f t="shared" si="8"/>
        <v>-1</v>
      </c>
      <c r="BU61" s="26" t="str">
        <f t="shared" si="9"/>
        <v>-1</v>
      </c>
    </row>
    <row r="62" spans="1:73">
      <c r="A62" s="24" t="str">
        <f>IF(B62="","",IF(AND(B62&gt;1,Rapporteringskod!E62="Hela året"),"ÖVR"&amp;"1-"&amp;Rapporteringskod!A$2&amp;"-"&amp;Rapporteringskod!D$2&amp;"-"&amp;ROW(B61),IF(AND(B62&gt;1,Rapporteringskod!E62="Jan-Okt"),"ÖVR"&amp;"1-"&amp;Rapporteringskod!A$2&amp;"-"&amp;Rapporteringskod!D$2&amp;"-"&amp;ROW(B61),"ÖVR"&amp;"2-"&amp;Rapporteringskod!A$2&amp;"-"&amp;Rapporteringskod!D$2&amp;"-"&amp;ROW(B61))))</f>
        <v/>
      </c>
      <c r="B62" s="25"/>
      <c r="C62" s="25"/>
      <c r="D62" s="27"/>
      <c r="E62" s="27"/>
      <c r="F62" s="25"/>
      <c r="G62" s="28" t="str">
        <f>IF(B62="","",VLOOKUP(B62,Koder!A$1:B$365,2,FALSE))</f>
        <v/>
      </c>
      <c r="H62" s="25"/>
      <c r="I62" s="25"/>
      <c r="J62" s="25"/>
      <c r="K62" s="27"/>
      <c r="L62" s="27"/>
      <c r="M62" s="29"/>
      <c r="N62" s="25"/>
      <c r="O62" s="29"/>
      <c r="P62" s="25"/>
      <c r="Q62" s="25"/>
      <c r="R62" s="25"/>
      <c r="BL62" s="26" t="str">
        <f t="shared" si="1"/>
        <v/>
      </c>
      <c r="BM62" s="26" t="str">
        <f t="shared" si="2"/>
        <v/>
      </c>
      <c r="BN62" s="26" t="str">
        <f t="shared" si="3"/>
        <v/>
      </c>
      <c r="BO62" s="26" t="str">
        <f t="shared" si="4"/>
        <v/>
      </c>
      <c r="BP62" s="26" t="str">
        <f t="shared" si="5"/>
        <v/>
      </c>
      <c r="BQ62" s="26" t="str">
        <f t="shared" si="6"/>
        <v>-1</v>
      </c>
      <c r="BS62" s="26" t="str">
        <f t="shared" si="7"/>
        <v>-1</v>
      </c>
      <c r="BT62" s="26" t="str">
        <f t="shared" si="8"/>
        <v>-1</v>
      </c>
      <c r="BU62" s="26" t="str">
        <f t="shared" si="9"/>
        <v>-1</v>
      </c>
    </row>
    <row r="63" spans="1:73">
      <c r="A63" s="24" t="str">
        <f>IF(B63="","",IF(AND(B63&gt;1,Rapporteringskod!E63="Hela året"),"ÖVR"&amp;"1-"&amp;Rapporteringskod!A$2&amp;"-"&amp;Rapporteringskod!D$2&amp;"-"&amp;ROW(B62),IF(AND(B63&gt;1,Rapporteringskod!E63="Jan-Okt"),"ÖVR"&amp;"1-"&amp;Rapporteringskod!A$2&amp;"-"&amp;Rapporteringskod!D$2&amp;"-"&amp;ROW(B62),"ÖVR"&amp;"2-"&amp;Rapporteringskod!A$2&amp;"-"&amp;Rapporteringskod!D$2&amp;"-"&amp;ROW(B62))))</f>
        <v/>
      </c>
      <c r="B63" s="25"/>
      <c r="C63" s="25"/>
      <c r="D63" s="27"/>
      <c r="E63" s="27"/>
      <c r="F63" s="25"/>
      <c r="G63" s="28" t="str">
        <f>IF(B63="","",VLOOKUP(B63,Koder!A$1:B$365,2,FALSE))</f>
        <v/>
      </c>
      <c r="H63" s="25"/>
      <c r="I63" s="25"/>
      <c r="J63" s="25"/>
      <c r="K63" s="27"/>
      <c r="L63" s="27"/>
      <c r="M63" s="29"/>
      <c r="N63" s="25"/>
      <c r="O63" s="29"/>
      <c r="P63" s="25"/>
      <c r="Q63" s="25"/>
      <c r="R63" s="25"/>
      <c r="BL63" s="26" t="str">
        <f t="shared" si="1"/>
        <v/>
      </c>
      <c r="BM63" s="26" t="str">
        <f t="shared" si="2"/>
        <v/>
      </c>
      <c r="BN63" s="26" t="str">
        <f t="shared" si="3"/>
        <v/>
      </c>
      <c r="BO63" s="26" t="str">
        <f t="shared" si="4"/>
        <v/>
      </c>
      <c r="BP63" s="26" t="str">
        <f t="shared" si="5"/>
        <v/>
      </c>
      <c r="BQ63" s="26" t="str">
        <f t="shared" si="6"/>
        <v>-1</v>
      </c>
      <c r="BS63" s="26" t="str">
        <f t="shared" si="7"/>
        <v>-1</v>
      </c>
      <c r="BT63" s="26" t="str">
        <f t="shared" si="8"/>
        <v>-1</v>
      </c>
      <c r="BU63" s="26" t="str">
        <f t="shared" si="9"/>
        <v>-1</v>
      </c>
    </row>
    <row r="64" spans="1:73">
      <c r="A64" s="24" t="str">
        <f>IF(B64="","",IF(AND(B64&gt;1,Rapporteringskod!E64="Hela året"),"ÖVR"&amp;"1-"&amp;Rapporteringskod!A$2&amp;"-"&amp;Rapporteringskod!D$2&amp;"-"&amp;ROW(B63),IF(AND(B64&gt;1,Rapporteringskod!E64="Jan-Okt"),"ÖVR"&amp;"1-"&amp;Rapporteringskod!A$2&amp;"-"&amp;Rapporteringskod!D$2&amp;"-"&amp;ROW(B63),"ÖVR"&amp;"2-"&amp;Rapporteringskod!A$2&amp;"-"&amp;Rapporteringskod!D$2&amp;"-"&amp;ROW(B63))))</f>
        <v/>
      </c>
      <c r="B64" s="25"/>
      <c r="C64" s="25"/>
      <c r="D64" s="27"/>
      <c r="E64" s="27"/>
      <c r="F64" s="25"/>
      <c r="G64" s="28" t="str">
        <f>IF(B64="","",VLOOKUP(B64,Koder!A$1:B$365,2,FALSE))</f>
        <v/>
      </c>
      <c r="H64" s="25"/>
      <c r="I64" s="25"/>
      <c r="J64" s="25"/>
      <c r="K64" s="27"/>
      <c r="L64" s="27"/>
      <c r="M64" s="29"/>
      <c r="N64" s="25"/>
      <c r="O64" s="29"/>
      <c r="P64" s="25"/>
      <c r="Q64" s="25"/>
      <c r="R64" s="25"/>
      <c r="BL64" s="26" t="str">
        <f t="shared" si="1"/>
        <v/>
      </c>
      <c r="BM64" s="26" t="str">
        <f t="shared" si="2"/>
        <v/>
      </c>
      <c r="BN64" s="26" t="str">
        <f t="shared" si="3"/>
        <v/>
      </c>
      <c r="BO64" s="26" t="str">
        <f t="shared" si="4"/>
        <v/>
      </c>
      <c r="BP64" s="26" t="str">
        <f t="shared" si="5"/>
        <v/>
      </c>
      <c r="BQ64" s="26" t="str">
        <f t="shared" si="6"/>
        <v>-1</v>
      </c>
      <c r="BS64" s="26" t="str">
        <f t="shared" si="7"/>
        <v>-1</v>
      </c>
      <c r="BT64" s="26" t="str">
        <f t="shared" si="8"/>
        <v>-1</v>
      </c>
      <c r="BU64" s="26" t="str">
        <f t="shared" si="9"/>
        <v>-1</v>
      </c>
    </row>
    <row r="65" spans="1:73">
      <c r="A65" s="24" t="str">
        <f>IF(B65="","",IF(AND(B65&gt;1,Rapporteringskod!E65="Hela året"),"ÖVR"&amp;"1-"&amp;Rapporteringskod!A$2&amp;"-"&amp;Rapporteringskod!D$2&amp;"-"&amp;ROW(B64),IF(AND(B65&gt;1,Rapporteringskod!E65="Jan-Okt"),"ÖVR"&amp;"1-"&amp;Rapporteringskod!A$2&amp;"-"&amp;Rapporteringskod!D$2&amp;"-"&amp;ROW(B64),"ÖVR"&amp;"2-"&amp;Rapporteringskod!A$2&amp;"-"&amp;Rapporteringskod!D$2&amp;"-"&amp;ROW(B64))))</f>
        <v/>
      </c>
      <c r="B65" s="25"/>
      <c r="C65" s="25"/>
      <c r="D65" s="27"/>
      <c r="E65" s="27"/>
      <c r="F65" s="25"/>
      <c r="G65" s="28" t="str">
        <f>IF(B65="","",VLOOKUP(B65,Koder!A$1:B$365,2,FALSE))</f>
        <v/>
      </c>
      <c r="H65" s="25"/>
      <c r="I65" s="25"/>
      <c r="J65" s="25"/>
      <c r="K65" s="27"/>
      <c r="L65" s="27"/>
      <c r="M65" s="29"/>
      <c r="N65" s="25"/>
      <c r="O65" s="29"/>
      <c r="P65" s="25"/>
      <c r="Q65" s="25"/>
      <c r="R65" s="25"/>
      <c r="BL65" s="26" t="str">
        <f t="shared" si="1"/>
        <v/>
      </c>
      <c r="BM65" s="26" t="str">
        <f t="shared" si="2"/>
        <v/>
      </c>
      <c r="BN65" s="26" t="str">
        <f t="shared" si="3"/>
        <v/>
      </c>
      <c r="BO65" s="26" t="str">
        <f t="shared" si="4"/>
        <v/>
      </c>
      <c r="BP65" s="26" t="str">
        <f t="shared" si="5"/>
        <v/>
      </c>
      <c r="BQ65" s="26" t="str">
        <f t="shared" si="6"/>
        <v>-1</v>
      </c>
      <c r="BS65" s="26" t="str">
        <f t="shared" si="7"/>
        <v>-1</v>
      </c>
      <c r="BT65" s="26" t="str">
        <f t="shared" si="8"/>
        <v>-1</v>
      </c>
      <c r="BU65" s="26" t="str">
        <f t="shared" si="9"/>
        <v>-1</v>
      </c>
    </row>
    <row r="66" spans="1:73">
      <c r="A66" s="24" t="str">
        <f>IF(B66="","",IF(AND(B66&gt;1,Rapporteringskod!E66="Hela året"),"ÖVR"&amp;"1-"&amp;Rapporteringskod!A$2&amp;"-"&amp;Rapporteringskod!D$2&amp;"-"&amp;ROW(B65),IF(AND(B66&gt;1,Rapporteringskod!E66="Jan-Okt"),"ÖVR"&amp;"1-"&amp;Rapporteringskod!A$2&amp;"-"&amp;Rapporteringskod!D$2&amp;"-"&amp;ROW(B65),"ÖVR"&amp;"2-"&amp;Rapporteringskod!A$2&amp;"-"&amp;Rapporteringskod!D$2&amp;"-"&amp;ROW(B65))))</f>
        <v/>
      </c>
      <c r="B66" s="25"/>
      <c r="C66" s="25"/>
      <c r="D66" s="27"/>
      <c r="E66" s="27"/>
      <c r="F66" s="25"/>
      <c r="G66" s="28" t="str">
        <f>IF(B66="","",VLOOKUP(B66,Koder!A$1:B$365,2,FALSE))</f>
        <v/>
      </c>
      <c r="H66" s="25"/>
      <c r="I66" s="25"/>
      <c r="J66" s="25"/>
      <c r="K66" s="27"/>
      <c r="L66" s="27"/>
      <c r="M66" s="29"/>
      <c r="N66" s="25"/>
      <c r="O66" s="29"/>
      <c r="P66" s="25"/>
      <c r="Q66" s="25"/>
      <c r="R66" s="25"/>
      <c r="BL66" s="26" t="str">
        <f t="shared" si="1"/>
        <v/>
      </c>
      <c r="BM66" s="26" t="str">
        <f t="shared" si="2"/>
        <v/>
      </c>
      <c r="BN66" s="26" t="str">
        <f t="shared" si="3"/>
        <v/>
      </c>
      <c r="BO66" s="26" t="str">
        <f t="shared" si="4"/>
        <v/>
      </c>
      <c r="BP66" s="26" t="str">
        <f t="shared" si="5"/>
        <v/>
      </c>
      <c r="BQ66" s="26" t="str">
        <f t="shared" si="6"/>
        <v>-1</v>
      </c>
      <c r="BS66" s="26" t="str">
        <f t="shared" si="7"/>
        <v>-1</v>
      </c>
      <c r="BT66" s="26" t="str">
        <f t="shared" si="8"/>
        <v>-1</v>
      </c>
      <c r="BU66" s="26" t="str">
        <f t="shared" si="9"/>
        <v>-1</v>
      </c>
    </row>
    <row r="67" spans="1:73">
      <c r="A67" s="24" t="str">
        <f>IF(B67="","",IF(AND(B67&gt;1,Rapporteringskod!E67="Hela året"),"ÖVR"&amp;"1-"&amp;Rapporteringskod!A$2&amp;"-"&amp;Rapporteringskod!D$2&amp;"-"&amp;ROW(B66),IF(AND(B67&gt;1,Rapporteringskod!E67="Jan-Okt"),"ÖVR"&amp;"1-"&amp;Rapporteringskod!A$2&amp;"-"&amp;Rapporteringskod!D$2&amp;"-"&amp;ROW(B66),"ÖVR"&amp;"2-"&amp;Rapporteringskod!A$2&amp;"-"&amp;Rapporteringskod!D$2&amp;"-"&amp;ROW(B66))))</f>
        <v/>
      </c>
      <c r="B67" s="25"/>
      <c r="C67" s="25"/>
      <c r="D67" s="27"/>
      <c r="E67" s="27"/>
      <c r="F67" s="25"/>
      <c r="G67" s="28" t="str">
        <f>IF(B67="","",VLOOKUP(B67,Koder!A$1:B$365,2,FALSE))</f>
        <v/>
      </c>
      <c r="H67" s="25"/>
      <c r="I67" s="25"/>
      <c r="J67" s="25"/>
      <c r="K67" s="27"/>
      <c r="L67" s="27"/>
      <c r="M67" s="29"/>
      <c r="N67" s="25"/>
      <c r="O67" s="29"/>
      <c r="P67" s="25"/>
      <c r="Q67" s="25"/>
      <c r="R67" s="25"/>
      <c r="BL67" s="26" t="str">
        <f t="shared" ref="BL67:BL130" si="10">IF(BQ67="Fel",ROW(BQ67),"")</f>
        <v/>
      </c>
      <c r="BM67" s="26" t="str">
        <f t="shared" ref="BM67:BM130" si="11">IF(BR67="Fel",ROW(BR67),"")</f>
        <v/>
      </c>
      <c r="BN67" s="26" t="str">
        <f t="shared" ref="BN67:BN130" si="12">IF(BS67="Fel",ROW(BS67),"")</f>
        <v/>
      </c>
      <c r="BO67" s="26" t="str">
        <f t="shared" ref="BO67:BO130" si="13">IF(BT67="Fel",ROW(BT67),"")</f>
        <v/>
      </c>
      <c r="BP67" s="26" t="str">
        <f t="shared" ref="BP67:BP130" si="14">IF(BU67="Fel",ROW(BU67),"")</f>
        <v/>
      </c>
      <c r="BQ67" s="26" t="str">
        <f t="shared" ref="BQ67:BQ130" si="15">IF(B67&lt;&gt;"",IF(AND(C67&lt;&gt;"",D67&lt;&gt;"",E67&lt;&gt;"",F67&lt;&gt;"",I67&lt;&gt;"",J67&lt;&gt;"",M67&lt;&gt;"",N67&lt;&gt;"",O67&lt;&gt;"",P67&lt;&gt;""),"OK","Fel"),"-1")</f>
        <v>-1</v>
      </c>
      <c r="BS67" s="26" t="str">
        <f t="shared" ref="BS67:BS130" si="16">IF(J67="","-1",IF(J67="Annan åtgärd",IF(R67&lt;&gt;"","OK","Fel"),"OK"))</f>
        <v>-1</v>
      </c>
      <c r="BT67" s="26" t="str">
        <f t="shared" ref="BT67:BT130" si="17">IF(J67="","-1",IF(J67&lt;&gt;"Ingen åtgärd krävs",IF(AND(K67&lt;&gt;"",L67&lt;&gt;""),"OK","Fel"),"OK"))</f>
        <v>-1</v>
      </c>
      <c r="BU67" s="26" t="str">
        <f t="shared" ref="BU67:BU130" si="18">IF(P67="","-1",IF(P67="Ja",IF(Q67&lt;&gt;"","OK","Fel"),"OK"))</f>
        <v>-1</v>
      </c>
    </row>
    <row r="68" spans="1:73">
      <c r="A68" s="24" t="str">
        <f>IF(B68="","",IF(AND(B68&gt;1,Rapporteringskod!E68="Hela året"),"ÖVR"&amp;"1-"&amp;Rapporteringskod!A$2&amp;"-"&amp;Rapporteringskod!D$2&amp;"-"&amp;ROW(B67),IF(AND(B68&gt;1,Rapporteringskod!E68="Jan-Okt"),"ÖVR"&amp;"1-"&amp;Rapporteringskod!A$2&amp;"-"&amp;Rapporteringskod!D$2&amp;"-"&amp;ROW(B67),"ÖVR"&amp;"2-"&amp;Rapporteringskod!A$2&amp;"-"&amp;Rapporteringskod!D$2&amp;"-"&amp;ROW(B67))))</f>
        <v/>
      </c>
      <c r="B68" s="25"/>
      <c r="C68" s="25"/>
      <c r="D68" s="27"/>
      <c r="E68" s="27"/>
      <c r="F68" s="25"/>
      <c r="G68" s="28" t="str">
        <f>IF(B68="","",VLOOKUP(B68,Koder!A$1:B$365,2,FALSE))</f>
        <v/>
      </c>
      <c r="H68" s="25"/>
      <c r="I68" s="25"/>
      <c r="J68" s="25"/>
      <c r="K68" s="27"/>
      <c r="L68" s="27"/>
      <c r="M68" s="29"/>
      <c r="N68" s="25"/>
      <c r="O68" s="29"/>
      <c r="P68" s="25"/>
      <c r="Q68" s="25"/>
      <c r="R68" s="25"/>
      <c r="BL68" s="26" t="str">
        <f t="shared" si="10"/>
        <v/>
      </c>
      <c r="BM68" s="26" t="str">
        <f t="shared" si="11"/>
        <v/>
      </c>
      <c r="BN68" s="26" t="str">
        <f t="shared" si="12"/>
        <v/>
      </c>
      <c r="BO68" s="26" t="str">
        <f t="shared" si="13"/>
        <v/>
      </c>
      <c r="BP68" s="26" t="str">
        <f t="shared" si="14"/>
        <v/>
      </c>
      <c r="BQ68" s="26" t="str">
        <f t="shared" si="15"/>
        <v>-1</v>
      </c>
      <c r="BS68" s="26" t="str">
        <f t="shared" si="16"/>
        <v>-1</v>
      </c>
      <c r="BT68" s="26" t="str">
        <f t="shared" si="17"/>
        <v>-1</v>
      </c>
      <c r="BU68" s="26" t="str">
        <f t="shared" si="18"/>
        <v>-1</v>
      </c>
    </row>
    <row r="69" spans="1:73">
      <c r="A69" s="24" t="str">
        <f>IF(B69="","",IF(AND(B69&gt;1,Rapporteringskod!E69="Hela året"),"ÖVR"&amp;"1-"&amp;Rapporteringskod!A$2&amp;"-"&amp;Rapporteringskod!D$2&amp;"-"&amp;ROW(B68),IF(AND(B69&gt;1,Rapporteringskod!E69="Jan-Okt"),"ÖVR"&amp;"1-"&amp;Rapporteringskod!A$2&amp;"-"&amp;Rapporteringskod!D$2&amp;"-"&amp;ROW(B68),"ÖVR"&amp;"2-"&amp;Rapporteringskod!A$2&amp;"-"&amp;Rapporteringskod!D$2&amp;"-"&amp;ROW(B68))))</f>
        <v/>
      </c>
      <c r="B69" s="25"/>
      <c r="C69" s="25"/>
      <c r="D69" s="27"/>
      <c r="E69" s="27"/>
      <c r="F69" s="25"/>
      <c r="G69" s="28" t="str">
        <f>IF(B69="","",VLOOKUP(B69,Koder!A$1:B$365,2,FALSE))</f>
        <v/>
      </c>
      <c r="H69" s="25"/>
      <c r="I69" s="25"/>
      <c r="J69" s="25"/>
      <c r="K69" s="27"/>
      <c r="L69" s="27"/>
      <c r="M69" s="29"/>
      <c r="N69" s="25"/>
      <c r="O69" s="29"/>
      <c r="P69" s="25"/>
      <c r="Q69" s="25"/>
      <c r="R69" s="25"/>
      <c r="BL69" s="26" t="str">
        <f t="shared" si="10"/>
        <v/>
      </c>
      <c r="BM69" s="26" t="str">
        <f t="shared" si="11"/>
        <v/>
      </c>
      <c r="BN69" s="26" t="str">
        <f t="shared" si="12"/>
        <v/>
      </c>
      <c r="BO69" s="26" t="str">
        <f t="shared" si="13"/>
        <v/>
      </c>
      <c r="BP69" s="26" t="str">
        <f t="shared" si="14"/>
        <v/>
      </c>
      <c r="BQ69" s="26" t="str">
        <f t="shared" si="15"/>
        <v>-1</v>
      </c>
      <c r="BS69" s="26" t="str">
        <f t="shared" si="16"/>
        <v>-1</v>
      </c>
      <c r="BT69" s="26" t="str">
        <f t="shared" si="17"/>
        <v>-1</v>
      </c>
      <c r="BU69" s="26" t="str">
        <f t="shared" si="18"/>
        <v>-1</v>
      </c>
    </row>
    <row r="70" spans="1:73">
      <c r="A70" s="24" t="str">
        <f>IF(B70="","",IF(AND(B70&gt;1,Rapporteringskod!E70="Hela året"),"ÖVR"&amp;"1-"&amp;Rapporteringskod!A$2&amp;"-"&amp;Rapporteringskod!D$2&amp;"-"&amp;ROW(B69),IF(AND(B70&gt;1,Rapporteringskod!E70="Jan-Okt"),"ÖVR"&amp;"1-"&amp;Rapporteringskod!A$2&amp;"-"&amp;Rapporteringskod!D$2&amp;"-"&amp;ROW(B69),"ÖVR"&amp;"2-"&amp;Rapporteringskod!A$2&amp;"-"&amp;Rapporteringskod!D$2&amp;"-"&amp;ROW(B69))))</f>
        <v/>
      </c>
      <c r="B70" s="25"/>
      <c r="C70" s="25"/>
      <c r="D70" s="27"/>
      <c r="E70" s="27"/>
      <c r="F70" s="25"/>
      <c r="G70" s="28" t="str">
        <f>IF(B70="","",VLOOKUP(B70,Koder!A$1:B$365,2,FALSE))</f>
        <v/>
      </c>
      <c r="H70" s="25"/>
      <c r="I70" s="25"/>
      <c r="J70" s="25"/>
      <c r="K70" s="27"/>
      <c r="L70" s="27"/>
      <c r="M70" s="29"/>
      <c r="N70" s="25"/>
      <c r="O70" s="29"/>
      <c r="P70" s="25"/>
      <c r="Q70" s="25"/>
      <c r="R70" s="25"/>
      <c r="BL70" s="26" t="str">
        <f t="shared" si="10"/>
        <v/>
      </c>
      <c r="BM70" s="26" t="str">
        <f t="shared" si="11"/>
        <v/>
      </c>
      <c r="BN70" s="26" t="str">
        <f t="shared" si="12"/>
        <v/>
      </c>
      <c r="BO70" s="26" t="str">
        <f t="shared" si="13"/>
        <v/>
      </c>
      <c r="BP70" s="26" t="str">
        <f t="shared" si="14"/>
        <v/>
      </c>
      <c r="BQ70" s="26" t="str">
        <f t="shared" si="15"/>
        <v>-1</v>
      </c>
      <c r="BS70" s="26" t="str">
        <f t="shared" si="16"/>
        <v>-1</v>
      </c>
      <c r="BT70" s="26" t="str">
        <f t="shared" si="17"/>
        <v>-1</v>
      </c>
      <c r="BU70" s="26" t="str">
        <f t="shared" si="18"/>
        <v>-1</v>
      </c>
    </row>
    <row r="71" spans="1:73">
      <c r="A71" s="24" t="str">
        <f>IF(B71="","",IF(AND(B71&gt;1,Rapporteringskod!E71="Hela året"),"ÖVR"&amp;"1-"&amp;Rapporteringskod!A$2&amp;"-"&amp;Rapporteringskod!D$2&amp;"-"&amp;ROW(B70),IF(AND(B71&gt;1,Rapporteringskod!E71="Jan-Okt"),"ÖVR"&amp;"1-"&amp;Rapporteringskod!A$2&amp;"-"&amp;Rapporteringskod!D$2&amp;"-"&amp;ROW(B70),"ÖVR"&amp;"2-"&amp;Rapporteringskod!A$2&amp;"-"&amp;Rapporteringskod!D$2&amp;"-"&amp;ROW(B70))))</f>
        <v/>
      </c>
      <c r="B71" s="25"/>
      <c r="C71" s="25"/>
      <c r="D71" s="27"/>
      <c r="E71" s="27"/>
      <c r="F71" s="25"/>
      <c r="G71" s="28" t="str">
        <f>IF(B71="","",VLOOKUP(B71,Koder!A$1:B$365,2,FALSE))</f>
        <v/>
      </c>
      <c r="H71" s="25"/>
      <c r="I71" s="25"/>
      <c r="J71" s="25"/>
      <c r="K71" s="27"/>
      <c r="L71" s="27"/>
      <c r="M71" s="29"/>
      <c r="N71" s="25"/>
      <c r="O71" s="29"/>
      <c r="P71" s="25"/>
      <c r="Q71" s="25"/>
      <c r="R71" s="25"/>
      <c r="BL71" s="26" t="str">
        <f t="shared" si="10"/>
        <v/>
      </c>
      <c r="BM71" s="26" t="str">
        <f t="shared" si="11"/>
        <v/>
      </c>
      <c r="BN71" s="26" t="str">
        <f t="shared" si="12"/>
        <v/>
      </c>
      <c r="BO71" s="26" t="str">
        <f t="shared" si="13"/>
        <v/>
      </c>
      <c r="BP71" s="26" t="str">
        <f t="shared" si="14"/>
        <v/>
      </c>
      <c r="BQ71" s="26" t="str">
        <f t="shared" si="15"/>
        <v>-1</v>
      </c>
      <c r="BS71" s="26" t="str">
        <f t="shared" si="16"/>
        <v>-1</v>
      </c>
      <c r="BT71" s="26" t="str">
        <f t="shared" si="17"/>
        <v>-1</v>
      </c>
      <c r="BU71" s="26" t="str">
        <f t="shared" si="18"/>
        <v>-1</v>
      </c>
    </row>
    <row r="72" spans="1:73">
      <c r="A72" s="24" t="str">
        <f>IF(B72="","",IF(AND(B72&gt;1,Rapporteringskod!E72="Hela året"),"ÖVR"&amp;"1-"&amp;Rapporteringskod!A$2&amp;"-"&amp;Rapporteringskod!D$2&amp;"-"&amp;ROW(B71),IF(AND(B72&gt;1,Rapporteringskod!E72="Jan-Okt"),"ÖVR"&amp;"1-"&amp;Rapporteringskod!A$2&amp;"-"&amp;Rapporteringskod!D$2&amp;"-"&amp;ROW(B71),"ÖVR"&amp;"2-"&amp;Rapporteringskod!A$2&amp;"-"&amp;Rapporteringskod!D$2&amp;"-"&amp;ROW(B71))))</f>
        <v/>
      </c>
      <c r="B72" s="25"/>
      <c r="C72" s="25"/>
      <c r="D72" s="27"/>
      <c r="E72" s="27"/>
      <c r="F72" s="25"/>
      <c r="G72" s="28" t="str">
        <f>IF(B72="","",VLOOKUP(B72,Koder!A$1:B$365,2,FALSE))</f>
        <v/>
      </c>
      <c r="H72" s="25"/>
      <c r="I72" s="25"/>
      <c r="J72" s="25"/>
      <c r="K72" s="27"/>
      <c r="L72" s="27"/>
      <c r="M72" s="29"/>
      <c r="N72" s="25"/>
      <c r="O72" s="29"/>
      <c r="P72" s="25"/>
      <c r="Q72" s="25"/>
      <c r="R72" s="25"/>
      <c r="BL72" s="26" t="str">
        <f t="shared" si="10"/>
        <v/>
      </c>
      <c r="BM72" s="26" t="str">
        <f t="shared" si="11"/>
        <v/>
      </c>
      <c r="BN72" s="26" t="str">
        <f t="shared" si="12"/>
        <v/>
      </c>
      <c r="BO72" s="26" t="str">
        <f t="shared" si="13"/>
        <v/>
      </c>
      <c r="BP72" s="26" t="str">
        <f t="shared" si="14"/>
        <v/>
      </c>
      <c r="BQ72" s="26" t="str">
        <f t="shared" si="15"/>
        <v>-1</v>
      </c>
      <c r="BS72" s="26" t="str">
        <f t="shared" si="16"/>
        <v>-1</v>
      </c>
      <c r="BT72" s="26" t="str">
        <f t="shared" si="17"/>
        <v>-1</v>
      </c>
      <c r="BU72" s="26" t="str">
        <f t="shared" si="18"/>
        <v>-1</v>
      </c>
    </row>
    <row r="73" spans="1:73">
      <c r="A73" s="24" t="str">
        <f>IF(B73="","",IF(AND(B73&gt;1,Rapporteringskod!E73="Hela året"),"ÖVR"&amp;"1-"&amp;Rapporteringskod!A$2&amp;"-"&amp;Rapporteringskod!D$2&amp;"-"&amp;ROW(B72),IF(AND(B73&gt;1,Rapporteringskod!E73="Jan-Okt"),"ÖVR"&amp;"1-"&amp;Rapporteringskod!A$2&amp;"-"&amp;Rapporteringskod!D$2&amp;"-"&amp;ROW(B72),"ÖVR"&amp;"2-"&amp;Rapporteringskod!A$2&amp;"-"&amp;Rapporteringskod!D$2&amp;"-"&amp;ROW(B72))))</f>
        <v/>
      </c>
      <c r="B73" s="25"/>
      <c r="C73" s="25"/>
      <c r="D73" s="27"/>
      <c r="E73" s="27"/>
      <c r="F73" s="25"/>
      <c r="G73" s="28" t="str">
        <f>IF(B73="","",VLOOKUP(B73,Koder!A$1:B$365,2,FALSE))</f>
        <v/>
      </c>
      <c r="H73" s="25"/>
      <c r="I73" s="25"/>
      <c r="J73" s="25"/>
      <c r="K73" s="27"/>
      <c r="L73" s="27"/>
      <c r="M73" s="29"/>
      <c r="N73" s="25"/>
      <c r="O73" s="29"/>
      <c r="P73" s="25"/>
      <c r="Q73" s="25"/>
      <c r="R73" s="25"/>
      <c r="BL73" s="26" t="str">
        <f t="shared" si="10"/>
        <v/>
      </c>
      <c r="BM73" s="26" t="str">
        <f t="shared" si="11"/>
        <v/>
      </c>
      <c r="BN73" s="26" t="str">
        <f t="shared" si="12"/>
        <v/>
      </c>
      <c r="BO73" s="26" t="str">
        <f t="shared" si="13"/>
        <v/>
      </c>
      <c r="BP73" s="26" t="str">
        <f t="shared" si="14"/>
        <v/>
      </c>
      <c r="BQ73" s="26" t="str">
        <f t="shared" si="15"/>
        <v>-1</v>
      </c>
      <c r="BS73" s="26" t="str">
        <f t="shared" si="16"/>
        <v>-1</v>
      </c>
      <c r="BT73" s="26" t="str">
        <f t="shared" si="17"/>
        <v>-1</v>
      </c>
      <c r="BU73" s="26" t="str">
        <f t="shared" si="18"/>
        <v>-1</v>
      </c>
    </row>
    <row r="74" spans="1:73">
      <c r="A74" s="24" t="str">
        <f>IF(B74="","",IF(AND(B74&gt;1,Rapporteringskod!E74="Hela året"),"ÖVR"&amp;"1-"&amp;Rapporteringskod!A$2&amp;"-"&amp;Rapporteringskod!D$2&amp;"-"&amp;ROW(B73),IF(AND(B74&gt;1,Rapporteringskod!E74="Jan-Okt"),"ÖVR"&amp;"1-"&amp;Rapporteringskod!A$2&amp;"-"&amp;Rapporteringskod!D$2&amp;"-"&amp;ROW(B73),"ÖVR"&amp;"2-"&amp;Rapporteringskod!A$2&amp;"-"&amp;Rapporteringskod!D$2&amp;"-"&amp;ROW(B73))))</f>
        <v/>
      </c>
      <c r="B74" s="25"/>
      <c r="C74" s="25"/>
      <c r="D74" s="27"/>
      <c r="E74" s="27"/>
      <c r="F74" s="25"/>
      <c r="G74" s="28" t="str">
        <f>IF(B74="","",VLOOKUP(B74,Koder!A$1:B$365,2,FALSE))</f>
        <v/>
      </c>
      <c r="H74" s="25"/>
      <c r="I74" s="25"/>
      <c r="J74" s="25"/>
      <c r="K74" s="27"/>
      <c r="L74" s="27"/>
      <c r="M74" s="29"/>
      <c r="N74" s="25"/>
      <c r="O74" s="29"/>
      <c r="P74" s="25"/>
      <c r="Q74" s="25"/>
      <c r="R74" s="25"/>
      <c r="BL74" s="26" t="str">
        <f t="shared" si="10"/>
        <v/>
      </c>
      <c r="BM74" s="26" t="str">
        <f t="shared" si="11"/>
        <v/>
      </c>
      <c r="BN74" s="26" t="str">
        <f t="shared" si="12"/>
        <v/>
      </c>
      <c r="BO74" s="26" t="str">
        <f t="shared" si="13"/>
        <v/>
      </c>
      <c r="BP74" s="26" t="str">
        <f t="shared" si="14"/>
        <v/>
      </c>
      <c r="BQ74" s="26" t="str">
        <f t="shared" si="15"/>
        <v>-1</v>
      </c>
      <c r="BS74" s="26" t="str">
        <f t="shared" si="16"/>
        <v>-1</v>
      </c>
      <c r="BT74" s="26" t="str">
        <f t="shared" si="17"/>
        <v>-1</v>
      </c>
      <c r="BU74" s="26" t="str">
        <f t="shared" si="18"/>
        <v>-1</v>
      </c>
    </row>
    <row r="75" spans="1:73">
      <c r="A75" s="24" t="str">
        <f>IF(B75="","",IF(AND(B75&gt;1,Rapporteringskod!E75="Hela året"),"ÖVR"&amp;"1-"&amp;Rapporteringskod!A$2&amp;"-"&amp;Rapporteringskod!D$2&amp;"-"&amp;ROW(B74),IF(AND(B75&gt;1,Rapporteringskod!E75="Jan-Okt"),"ÖVR"&amp;"1-"&amp;Rapporteringskod!A$2&amp;"-"&amp;Rapporteringskod!D$2&amp;"-"&amp;ROW(B74),"ÖVR"&amp;"2-"&amp;Rapporteringskod!A$2&amp;"-"&amp;Rapporteringskod!D$2&amp;"-"&amp;ROW(B74))))</f>
        <v/>
      </c>
      <c r="B75" s="25"/>
      <c r="C75" s="25"/>
      <c r="D75" s="27"/>
      <c r="E75" s="27"/>
      <c r="F75" s="25"/>
      <c r="G75" s="28" t="str">
        <f>IF(B75="","",VLOOKUP(B75,Koder!A$1:B$365,2,FALSE))</f>
        <v/>
      </c>
      <c r="H75" s="25"/>
      <c r="I75" s="25"/>
      <c r="J75" s="25"/>
      <c r="K75" s="27"/>
      <c r="L75" s="27"/>
      <c r="M75" s="29"/>
      <c r="N75" s="25"/>
      <c r="O75" s="29"/>
      <c r="P75" s="25"/>
      <c r="Q75" s="25"/>
      <c r="R75" s="25"/>
      <c r="BL75" s="26" t="str">
        <f t="shared" si="10"/>
        <v/>
      </c>
      <c r="BM75" s="26" t="str">
        <f t="shared" si="11"/>
        <v/>
      </c>
      <c r="BN75" s="26" t="str">
        <f t="shared" si="12"/>
        <v/>
      </c>
      <c r="BO75" s="26" t="str">
        <f t="shared" si="13"/>
        <v/>
      </c>
      <c r="BP75" s="26" t="str">
        <f t="shared" si="14"/>
        <v/>
      </c>
      <c r="BQ75" s="26" t="str">
        <f t="shared" si="15"/>
        <v>-1</v>
      </c>
      <c r="BS75" s="26" t="str">
        <f t="shared" si="16"/>
        <v>-1</v>
      </c>
      <c r="BT75" s="26" t="str">
        <f t="shared" si="17"/>
        <v>-1</v>
      </c>
      <c r="BU75" s="26" t="str">
        <f t="shared" si="18"/>
        <v>-1</v>
      </c>
    </row>
    <row r="76" spans="1:73">
      <c r="A76" s="24" t="str">
        <f>IF(B76="","",IF(AND(B76&gt;1,Rapporteringskod!E76="Hela året"),"ÖVR"&amp;"1-"&amp;Rapporteringskod!A$2&amp;"-"&amp;Rapporteringskod!D$2&amp;"-"&amp;ROW(B75),IF(AND(B76&gt;1,Rapporteringskod!E76="Jan-Okt"),"ÖVR"&amp;"1-"&amp;Rapporteringskod!A$2&amp;"-"&amp;Rapporteringskod!D$2&amp;"-"&amp;ROW(B75),"ÖVR"&amp;"2-"&amp;Rapporteringskod!A$2&amp;"-"&amp;Rapporteringskod!D$2&amp;"-"&amp;ROW(B75))))</f>
        <v/>
      </c>
      <c r="B76" s="25"/>
      <c r="C76" s="25"/>
      <c r="D76" s="27"/>
      <c r="E76" s="27"/>
      <c r="F76" s="25"/>
      <c r="G76" s="28" t="str">
        <f>IF(B76="","",VLOOKUP(B76,Koder!A$1:B$365,2,FALSE))</f>
        <v/>
      </c>
      <c r="H76" s="25"/>
      <c r="I76" s="25"/>
      <c r="J76" s="25"/>
      <c r="K76" s="27"/>
      <c r="L76" s="27"/>
      <c r="M76" s="29"/>
      <c r="N76" s="25"/>
      <c r="O76" s="29"/>
      <c r="P76" s="25"/>
      <c r="Q76" s="25"/>
      <c r="R76" s="25"/>
      <c r="BL76" s="26" t="str">
        <f t="shared" si="10"/>
        <v/>
      </c>
      <c r="BM76" s="26" t="str">
        <f t="shared" si="11"/>
        <v/>
      </c>
      <c r="BN76" s="26" t="str">
        <f t="shared" si="12"/>
        <v/>
      </c>
      <c r="BO76" s="26" t="str">
        <f t="shared" si="13"/>
        <v/>
      </c>
      <c r="BP76" s="26" t="str">
        <f t="shared" si="14"/>
        <v/>
      </c>
      <c r="BQ76" s="26" t="str">
        <f t="shared" si="15"/>
        <v>-1</v>
      </c>
      <c r="BS76" s="26" t="str">
        <f t="shared" si="16"/>
        <v>-1</v>
      </c>
      <c r="BT76" s="26" t="str">
        <f t="shared" si="17"/>
        <v>-1</v>
      </c>
      <c r="BU76" s="26" t="str">
        <f t="shared" si="18"/>
        <v>-1</v>
      </c>
    </row>
    <row r="77" spans="1:73">
      <c r="A77" s="24" t="str">
        <f>IF(B77="","",IF(AND(B77&gt;1,Rapporteringskod!E77="Hela året"),"ÖVR"&amp;"1-"&amp;Rapporteringskod!A$2&amp;"-"&amp;Rapporteringskod!D$2&amp;"-"&amp;ROW(B76),IF(AND(B77&gt;1,Rapporteringskod!E77="Jan-Okt"),"ÖVR"&amp;"1-"&amp;Rapporteringskod!A$2&amp;"-"&amp;Rapporteringskod!D$2&amp;"-"&amp;ROW(B76),"ÖVR"&amp;"2-"&amp;Rapporteringskod!A$2&amp;"-"&amp;Rapporteringskod!D$2&amp;"-"&amp;ROW(B76))))</f>
        <v/>
      </c>
      <c r="B77" s="25"/>
      <c r="C77" s="25"/>
      <c r="D77" s="27"/>
      <c r="E77" s="27"/>
      <c r="F77" s="25"/>
      <c r="G77" s="28" t="str">
        <f>IF(B77="","",VLOOKUP(B77,Koder!A$1:B$365,2,FALSE))</f>
        <v/>
      </c>
      <c r="H77" s="25"/>
      <c r="I77" s="25"/>
      <c r="J77" s="25"/>
      <c r="K77" s="27"/>
      <c r="L77" s="27"/>
      <c r="M77" s="29"/>
      <c r="N77" s="25"/>
      <c r="O77" s="29"/>
      <c r="P77" s="25"/>
      <c r="Q77" s="25"/>
      <c r="R77" s="25"/>
      <c r="BL77" s="26" t="str">
        <f t="shared" si="10"/>
        <v/>
      </c>
      <c r="BM77" s="26" t="str">
        <f t="shared" si="11"/>
        <v/>
      </c>
      <c r="BN77" s="26" t="str">
        <f t="shared" si="12"/>
        <v/>
      </c>
      <c r="BO77" s="26" t="str">
        <f t="shared" si="13"/>
        <v/>
      </c>
      <c r="BP77" s="26" t="str">
        <f t="shared" si="14"/>
        <v/>
      </c>
      <c r="BQ77" s="26" t="str">
        <f t="shared" si="15"/>
        <v>-1</v>
      </c>
      <c r="BS77" s="26" t="str">
        <f t="shared" si="16"/>
        <v>-1</v>
      </c>
      <c r="BT77" s="26" t="str">
        <f t="shared" si="17"/>
        <v>-1</v>
      </c>
      <c r="BU77" s="26" t="str">
        <f t="shared" si="18"/>
        <v>-1</v>
      </c>
    </row>
    <row r="78" spans="1:73">
      <c r="A78" s="24" t="str">
        <f>IF(B78="","",IF(AND(B78&gt;1,Rapporteringskod!E78="Hela året"),"ÖVR"&amp;"1-"&amp;Rapporteringskod!A$2&amp;"-"&amp;Rapporteringskod!D$2&amp;"-"&amp;ROW(B77),IF(AND(B78&gt;1,Rapporteringskod!E78="Jan-Okt"),"ÖVR"&amp;"1-"&amp;Rapporteringskod!A$2&amp;"-"&amp;Rapporteringskod!D$2&amp;"-"&amp;ROW(B77),"ÖVR"&amp;"2-"&amp;Rapporteringskod!A$2&amp;"-"&amp;Rapporteringskod!D$2&amp;"-"&amp;ROW(B77))))</f>
        <v/>
      </c>
      <c r="B78" s="25"/>
      <c r="C78" s="25"/>
      <c r="D78" s="27"/>
      <c r="E78" s="27"/>
      <c r="F78" s="25"/>
      <c r="G78" s="28" t="str">
        <f>IF(B78="","",VLOOKUP(B78,Koder!A$1:B$365,2,FALSE))</f>
        <v/>
      </c>
      <c r="H78" s="25"/>
      <c r="I78" s="25"/>
      <c r="J78" s="25"/>
      <c r="K78" s="27"/>
      <c r="L78" s="27"/>
      <c r="M78" s="29"/>
      <c r="N78" s="25"/>
      <c r="O78" s="29"/>
      <c r="P78" s="25"/>
      <c r="Q78" s="25"/>
      <c r="R78" s="25"/>
      <c r="BL78" s="26" t="str">
        <f t="shared" si="10"/>
        <v/>
      </c>
      <c r="BM78" s="26" t="str">
        <f t="shared" si="11"/>
        <v/>
      </c>
      <c r="BN78" s="26" t="str">
        <f t="shared" si="12"/>
        <v/>
      </c>
      <c r="BO78" s="26" t="str">
        <f t="shared" si="13"/>
        <v/>
      </c>
      <c r="BP78" s="26" t="str">
        <f t="shared" si="14"/>
        <v/>
      </c>
      <c r="BQ78" s="26" t="str">
        <f t="shared" si="15"/>
        <v>-1</v>
      </c>
      <c r="BS78" s="26" t="str">
        <f t="shared" si="16"/>
        <v>-1</v>
      </c>
      <c r="BT78" s="26" t="str">
        <f t="shared" si="17"/>
        <v>-1</v>
      </c>
      <c r="BU78" s="26" t="str">
        <f t="shared" si="18"/>
        <v>-1</v>
      </c>
    </row>
    <row r="79" spans="1:73">
      <c r="A79" s="24" t="str">
        <f>IF(B79="","",IF(AND(B79&gt;1,Rapporteringskod!E79="Hela året"),"ÖVR"&amp;"1-"&amp;Rapporteringskod!A$2&amp;"-"&amp;Rapporteringskod!D$2&amp;"-"&amp;ROW(B78),IF(AND(B79&gt;1,Rapporteringskod!E79="Jan-Okt"),"ÖVR"&amp;"1-"&amp;Rapporteringskod!A$2&amp;"-"&amp;Rapporteringskod!D$2&amp;"-"&amp;ROW(B78),"ÖVR"&amp;"2-"&amp;Rapporteringskod!A$2&amp;"-"&amp;Rapporteringskod!D$2&amp;"-"&amp;ROW(B78))))</f>
        <v/>
      </c>
      <c r="B79" s="25"/>
      <c r="C79" s="25"/>
      <c r="D79" s="27"/>
      <c r="E79" s="27"/>
      <c r="F79" s="25"/>
      <c r="G79" s="28" t="str">
        <f>IF(B79="","",VLOOKUP(B79,Koder!A$1:B$365,2,FALSE))</f>
        <v/>
      </c>
      <c r="H79" s="25"/>
      <c r="I79" s="25"/>
      <c r="J79" s="25"/>
      <c r="K79" s="27"/>
      <c r="L79" s="27"/>
      <c r="M79" s="29"/>
      <c r="N79" s="25"/>
      <c r="O79" s="29"/>
      <c r="P79" s="25"/>
      <c r="Q79" s="25"/>
      <c r="R79" s="25"/>
      <c r="BL79" s="26" t="str">
        <f t="shared" si="10"/>
        <v/>
      </c>
      <c r="BM79" s="26" t="str">
        <f t="shared" si="11"/>
        <v/>
      </c>
      <c r="BN79" s="26" t="str">
        <f t="shared" si="12"/>
        <v/>
      </c>
      <c r="BO79" s="26" t="str">
        <f t="shared" si="13"/>
        <v/>
      </c>
      <c r="BP79" s="26" t="str">
        <f t="shared" si="14"/>
        <v/>
      </c>
      <c r="BQ79" s="26" t="str">
        <f t="shared" si="15"/>
        <v>-1</v>
      </c>
      <c r="BS79" s="26" t="str">
        <f t="shared" si="16"/>
        <v>-1</v>
      </c>
      <c r="BT79" s="26" t="str">
        <f t="shared" si="17"/>
        <v>-1</v>
      </c>
      <c r="BU79" s="26" t="str">
        <f t="shared" si="18"/>
        <v>-1</v>
      </c>
    </row>
    <row r="80" spans="1:73">
      <c r="A80" s="24" t="str">
        <f>IF(B80="","",IF(AND(B80&gt;1,Rapporteringskod!E80="Hela året"),"ÖVR"&amp;"1-"&amp;Rapporteringskod!A$2&amp;"-"&amp;Rapporteringskod!D$2&amp;"-"&amp;ROW(B79),IF(AND(B80&gt;1,Rapporteringskod!E80="Jan-Okt"),"ÖVR"&amp;"1-"&amp;Rapporteringskod!A$2&amp;"-"&amp;Rapporteringskod!D$2&amp;"-"&amp;ROW(B79),"ÖVR"&amp;"2-"&amp;Rapporteringskod!A$2&amp;"-"&amp;Rapporteringskod!D$2&amp;"-"&amp;ROW(B79))))</f>
        <v/>
      </c>
      <c r="B80" s="25"/>
      <c r="C80" s="25"/>
      <c r="D80" s="27"/>
      <c r="E80" s="27"/>
      <c r="F80" s="25"/>
      <c r="G80" s="28" t="str">
        <f>IF(B80="","",VLOOKUP(B80,Koder!A$1:B$365,2,FALSE))</f>
        <v/>
      </c>
      <c r="H80" s="25"/>
      <c r="I80" s="25"/>
      <c r="J80" s="25"/>
      <c r="K80" s="27"/>
      <c r="L80" s="27"/>
      <c r="M80" s="29"/>
      <c r="N80" s="25"/>
      <c r="O80" s="29"/>
      <c r="P80" s="25"/>
      <c r="Q80" s="25"/>
      <c r="R80" s="25"/>
      <c r="BL80" s="26" t="str">
        <f t="shared" si="10"/>
        <v/>
      </c>
      <c r="BM80" s="26" t="str">
        <f t="shared" si="11"/>
        <v/>
      </c>
      <c r="BN80" s="26" t="str">
        <f t="shared" si="12"/>
        <v/>
      </c>
      <c r="BO80" s="26" t="str">
        <f t="shared" si="13"/>
        <v/>
      </c>
      <c r="BP80" s="26" t="str">
        <f t="shared" si="14"/>
        <v/>
      </c>
      <c r="BQ80" s="26" t="str">
        <f t="shared" si="15"/>
        <v>-1</v>
      </c>
      <c r="BS80" s="26" t="str">
        <f t="shared" si="16"/>
        <v>-1</v>
      </c>
      <c r="BT80" s="26" t="str">
        <f t="shared" si="17"/>
        <v>-1</v>
      </c>
      <c r="BU80" s="26" t="str">
        <f t="shared" si="18"/>
        <v>-1</v>
      </c>
    </row>
    <row r="81" spans="1:73">
      <c r="A81" s="24" t="str">
        <f>IF(B81="","",IF(AND(B81&gt;1,Rapporteringskod!E81="Hela året"),"ÖVR"&amp;"1-"&amp;Rapporteringskod!A$2&amp;"-"&amp;Rapporteringskod!D$2&amp;"-"&amp;ROW(B80),IF(AND(B81&gt;1,Rapporteringskod!E81="Jan-Okt"),"ÖVR"&amp;"1-"&amp;Rapporteringskod!A$2&amp;"-"&amp;Rapporteringskod!D$2&amp;"-"&amp;ROW(B80),"ÖVR"&amp;"2-"&amp;Rapporteringskod!A$2&amp;"-"&amp;Rapporteringskod!D$2&amp;"-"&amp;ROW(B80))))</f>
        <v/>
      </c>
      <c r="B81" s="25"/>
      <c r="C81" s="25"/>
      <c r="D81" s="27"/>
      <c r="E81" s="27"/>
      <c r="F81" s="25"/>
      <c r="G81" s="28" t="str">
        <f>IF(B81="","",VLOOKUP(B81,Koder!A$1:B$365,2,FALSE))</f>
        <v/>
      </c>
      <c r="H81" s="25"/>
      <c r="I81" s="25"/>
      <c r="J81" s="25"/>
      <c r="K81" s="27"/>
      <c r="L81" s="27"/>
      <c r="M81" s="29"/>
      <c r="N81" s="25"/>
      <c r="O81" s="29"/>
      <c r="P81" s="25"/>
      <c r="Q81" s="25"/>
      <c r="R81" s="25"/>
      <c r="BL81" s="26" t="str">
        <f t="shared" si="10"/>
        <v/>
      </c>
      <c r="BM81" s="26" t="str">
        <f t="shared" si="11"/>
        <v/>
      </c>
      <c r="BN81" s="26" t="str">
        <f t="shared" si="12"/>
        <v/>
      </c>
      <c r="BO81" s="26" t="str">
        <f t="shared" si="13"/>
        <v/>
      </c>
      <c r="BP81" s="26" t="str">
        <f t="shared" si="14"/>
        <v/>
      </c>
      <c r="BQ81" s="26" t="str">
        <f t="shared" si="15"/>
        <v>-1</v>
      </c>
      <c r="BS81" s="26" t="str">
        <f t="shared" si="16"/>
        <v>-1</v>
      </c>
      <c r="BT81" s="26" t="str">
        <f t="shared" si="17"/>
        <v>-1</v>
      </c>
      <c r="BU81" s="26" t="str">
        <f t="shared" si="18"/>
        <v>-1</v>
      </c>
    </row>
    <row r="82" spans="1:73">
      <c r="A82" s="24" t="str">
        <f>IF(B82="","",IF(AND(B82&gt;1,Rapporteringskod!E82="Hela året"),"ÖVR"&amp;"1-"&amp;Rapporteringskod!A$2&amp;"-"&amp;Rapporteringskod!D$2&amp;"-"&amp;ROW(B81),IF(AND(B82&gt;1,Rapporteringskod!E82="Jan-Okt"),"ÖVR"&amp;"1-"&amp;Rapporteringskod!A$2&amp;"-"&amp;Rapporteringskod!D$2&amp;"-"&amp;ROW(B81),"ÖVR"&amp;"2-"&amp;Rapporteringskod!A$2&amp;"-"&amp;Rapporteringskod!D$2&amp;"-"&amp;ROW(B81))))</f>
        <v/>
      </c>
      <c r="B82" s="25"/>
      <c r="C82" s="25"/>
      <c r="D82" s="27"/>
      <c r="E82" s="27"/>
      <c r="F82" s="25"/>
      <c r="G82" s="28" t="str">
        <f>IF(B82="","",VLOOKUP(B82,Koder!A$1:B$365,2,FALSE))</f>
        <v/>
      </c>
      <c r="H82" s="25"/>
      <c r="I82" s="25"/>
      <c r="J82" s="25"/>
      <c r="K82" s="27"/>
      <c r="L82" s="27"/>
      <c r="M82" s="29"/>
      <c r="N82" s="25"/>
      <c r="O82" s="29"/>
      <c r="P82" s="25"/>
      <c r="Q82" s="25"/>
      <c r="R82" s="25"/>
      <c r="BL82" s="26" t="str">
        <f t="shared" si="10"/>
        <v/>
      </c>
      <c r="BM82" s="26" t="str">
        <f t="shared" si="11"/>
        <v/>
      </c>
      <c r="BN82" s="26" t="str">
        <f t="shared" si="12"/>
        <v/>
      </c>
      <c r="BO82" s="26" t="str">
        <f t="shared" si="13"/>
        <v/>
      </c>
      <c r="BP82" s="26" t="str">
        <f t="shared" si="14"/>
        <v/>
      </c>
      <c r="BQ82" s="26" t="str">
        <f t="shared" si="15"/>
        <v>-1</v>
      </c>
      <c r="BS82" s="26" t="str">
        <f t="shared" si="16"/>
        <v>-1</v>
      </c>
      <c r="BT82" s="26" t="str">
        <f t="shared" si="17"/>
        <v>-1</v>
      </c>
      <c r="BU82" s="26" t="str">
        <f t="shared" si="18"/>
        <v>-1</v>
      </c>
    </row>
    <row r="83" spans="1:73">
      <c r="A83" s="24" t="str">
        <f>IF(B83="","",IF(AND(B83&gt;1,Rapporteringskod!E83="Hela året"),"ÖVR"&amp;"1-"&amp;Rapporteringskod!A$2&amp;"-"&amp;Rapporteringskod!D$2&amp;"-"&amp;ROW(B82),IF(AND(B83&gt;1,Rapporteringskod!E83="Jan-Okt"),"ÖVR"&amp;"1-"&amp;Rapporteringskod!A$2&amp;"-"&amp;Rapporteringskod!D$2&amp;"-"&amp;ROW(B82),"ÖVR"&amp;"2-"&amp;Rapporteringskod!A$2&amp;"-"&amp;Rapporteringskod!D$2&amp;"-"&amp;ROW(B82))))</f>
        <v/>
      </c>
      <c r="B83" s="25"/>
      <c r="C83" s="25"/>
      <c r="D83" s="27"/>
      <c r="E83" s="27"/>
      <c r="F83" s="25"/>
      <c r="G83" s="28" t="str">
        <f>IF(B83="","",VLOOKUP(B83,Koder!A$1:B$365,2,FALSE))</f>
        <v/>
      </c>
      <c r="H83" s="25"/>
      <c r="I83" s="25"/>
      <c r="J83" s="25"/>
      <c r="K83" s="27"/>
      <c r="L83" s="27"/>
      <c r="M83" s="29"/>
      <c r="N83" s="25"/>
      <c r="O83" s="29"/>
      <c r="P83" s="25"/>
      <c r="Q83" s="25"/>
      <c r="R83" s="25"/>
      <c r="BL83" s="26" t="str">
        <f t="shared" si="10"/>
        <v/>
      </c>
      <c r="BM83" s="26" t="str">
        <f t="shared" si="11"/>
        <v/>
      </c>
      <c r="BN83" s="26" t="str">
        <f t="shared" si="12"/>
        <v/>
      </c>
      <c r="BO83" s="26" t="str">
        <f t="shared" si="13"/>
        <v/>
      </c>
      <c r="BP83" s="26" t="str">
        <f t="shared" si="14"/>
        <v/>
      </c>
      <c r="BQ83" s="26" t="str">
        <f t="shared" si="15"/>
        <v>-1</v>
      </c>
      <c r="BS83" s="26" t="str">
        <f t="shared" si="16"/>
        <v>-1</v>
      </c>
      <c r="BT83" s="26" t="str">
        <f t="shared" si="17"/>
        <v>-1</v>
      </c>
      <c r="BU83" s="26" t="str">
        <f t="shared" si="18"/>
        <v>-1</v>
      </c>
    </row>
    <row r="84" spans="1:73">
      <c r="A84" s="24" t="str">
        <f>IF(B84="","",IF(AND(B84&gt;1,Rapporteringskod!E84="Hela året"),"ÖVR"&amp;"1-"&amp;Rapporteringskod!A$2&amp;"-"&amp;Rapporteringskod!D$2&amp;"-"&amp;ROW(B83),IF(AND(B84&gt;1,Rapporteringskod!E84="Jan-Okt"),"ÖVR"&amp;"1-"&amp;Rapporteringskod!A$2&amp;"-"&amp;Rapporteringskod!D$2&amp;"-"&amp;ROW(B83),"ÖVR"&amp;"2-"&amp;Rapporteringskod!A$2&amp;"-"&amp;Rapporteringskod!D$2&amp;"-"&amp;ROW(B83))))</f>
        <v/>
      </c>
      <c r="B84" s="25"/>
      <c r="C84" s="25"/>
      <c r="D84" s="27"/>
      <c r="E84" s="27"/>
      <c r="F84" s="25"/>
      <c r="G84" s="28" t="str">
        <f>IF(B84="","",VLOOKUP(B84,Koder!A$1:B$365,2,FALSE))</f>
        <v/>
      </c>
      <c r="H84" s="25"/>
      <c r="I84" s="25"/>
      <c r="J84" s="25"/>
      <c r="K84" s="27"/>
      <c r="L84" s="27"/>
      <c r="M84" s="29"/>
      <c r="N84" s="25"/>
      <c r="O84" s="29"/>
      <c r="P84" s="25"/>
      <c r="Q84" s="25"/>
      <c r="R84" s="25"/>
      <c r="BL84" s="26" t="str">
        <f t="shared" si="10"/>
        <v/>
      </c>
      <c r="BM84" s="26" t="str">
        <f t="shared" si="11"/>
        <v/>
      </c>
      <c r="BN84" s="26" t="str">
        <f t="shared" si="12"/>
        <v/>
      </c>
      <c r="BO84" s="26" t="str">
        <f t="shared" si="13"/>
        <v/>
      </c>
      <c r="BP84" s="26" t="str">
        <f t="shared" si="14"/>
        <v/>
      </c>
      <c r="BQ84" s="26" t="str">
        <f t="shared" si="15"/>
        <v>-1</v>
      </c>
      <c r="BS84" s="26" t="str">
        <f t="shared" si="16"/>
        <v>-1</v>
      </c>
      <c r="BT84" s="26" t="str">
        <f t="shared" si="17"/>
        <v>-1</v>
      </c>
      <c r="BU84" s="26" t="str">
        <f t="shared" si="18"/>
        <v>-1</v>
      </c>
    </row>
    <row r="85" spans="1:73">
      <c r="A85" s="24" t="str">
        <f>IF(B85="","",IF(AND(B85&gt;1,Rapporteringskod!E85="Hela året"),"ÖVR"&amp;"1-"&amp;Rapporteringskod!A$2&amp;"-"&amp;Rapporteringskod!D$2&amp;"-"&amp;ROW(B84),IF(AND(B85&gt;1,Rapporteringskod!E85="Jan-Okt"),"ÖVR"&amp;"1-"&amp;Rapporteringskod!A$2&amp;"-"&amp;Rapporteringskod!D$2&amp;"-"&amp;ROW(B84),"ÖVR"&amp;"2-"&amp;Rapporteringskod!A$2&amp;"-"&amp;Rapporteringskod!D$2&amp;"-"&amp;ROW(B84))))</f>
        <v/>
      </c>
      <c r="B85" s="25"/>
      <c r="C85" s="25"/>
      <c r="D85" s="27"/>
      <c r="E85" s="27"/>
      <c r="F85" s="25"/>
      <c r="G85" s="28" t="str">
        <f>IF(B85="","",VLOOKUP(B85,Koder!A$1:B$365,2,FALSE))</f>
        <v/>
      </c>
      <c r="H85" s="25"/>
      <c r="I85" s="25"/>
      <c r="J85" s="25"/>
      <c r="K85" s="27"/>
      <c r="L85" s="27"/>
      <c r="M85" s="29"/>
      <c r="N85" s="25"/>
      <c r="O85" s="29"/>
      <c r="P85" s="25"/>
      <c r="Q85" s="25"/>
      <c r="R85" s="25"/>
      <c r="BL85" s="26" t="str">
        <f t="shared" si="10"/>
        <v/>
      </c>
      <c r="BM85" s="26" t="str">
        <f t="shared" si="11"/>
        <v/>
      </c>
      <c r="BN85" s="26" t="str">
        <f t="shared" si="12"/>
        <v/>
      </c>
      <c r="BO85" s="26" t="str">
        <f t="shared" si="13"/>
        <v/>
      </c>
      <c r="BP85" s="26" t="str">
        <f t="shared" si="14"/>
        <v/>
      </c>
      <c r="BQ85" s="26" t="str">
        <f t="shared" si="15"/>
        <v>-1</v>
      </c>
      <c r="BS85" s="26" t="str">
        <f t="shared" si="16"/>
        <v>-1</v>
      </c>
      <c r="BT85" s="26" t="str">
        <f t="shared" si="17"/>
        <v>-1</v>
      </c>
      <c r="BU85" s="26" t="str">
        <f t="shared" si="18"/>
        <v>-1</v>
      </c>
    </row>
    <row r="86" spans="1:73">
      <c r="A86" s="24" t="str">
        <f>IF(B86="","",IF(AND(B86&gt;1,Rapporteringskod!E86="Hela året"),"ÖVR"&amp;"1-"&amp;Rapporteringskod!A$2&amp;"-"&amp;Rapporteringskod!D$2&amp;"-"&amp;ROW(B85),IF(AND(B86&gt;1,Rapporteringskod!E86="Jan-Okt"),"ÖVR"&amp;"1-"&amp;Rapporteringskod!A$2&amp;"-"&amp;Rapporteringskod!D$2&amp;"-"&amp;ROW(B85),"ÖVR"&amp;"2-"&amp;Rapporteringskod!A$2&amp;"-"&amp;Rapporteringskod!D$2&amp;"-"&amp;ROW(B85))))</f>
        <v/>
      </c>
      <c r="B86" s="25"/>
      <c r="C86" s="25"/>
      <c r="D86" s="27"/>
      <c r="E86" s="27"/>
      <c r="F86" s="25"/>
      <c r="G86" s="28" t="str">
        <f>IF(B86="","",VLOOKUP(B86,Koder!A$1:B$365,2,FALSE))</f>
        <v/>
      </c>
      <c r="H86" s="25"/>
      <c r="I86" s="25"/>
      <c r="J86" s="25"/>
      <c r="K86" s="27"/>
      <c r="L86" s="27"/>
      <c r="M86" s="29"/>
      <c r="N86" s="25"/>
      <c r="O86" s="29"/>
      <c r="P86" s="25"/>
      <c r="Q86" s="25"/>
      <c r="R86" s="25"/>
      <c r="BL86" s="26" t="str">
        <f t="shared" si="10"/>
        <v/>
      </c>
      <c r="BM86" s="26" t="str">
        <f t="shared" si="11"/>
        <v/>
      </c>
      <c r="BN86" s="26" t="str">
        <f t="shared" si="12"/>
        <v/>
      </c>
      <c r="BO86" s="26" t="str">
        <f t="shared" si="13"/>
        <v/>
      </c>
      <c r="BP86" s="26" t="str">
        <f t="shared" si="14"/>
        <v/>
      </c>
      <c r="BQ86" s="26" t="str">
        <f t="shared" si="15"/>
        <v>-1</v>
      </c>
      <c r="BS86" s="26" t="str">
        <f t="shared" si="16"/>
        <v>-1</v>
      </c>
      <c r="BT86" s="26" t="str">
        <f t="shared" si="17"/>
        <v>-1</v>
      </c>
      <c r="BU86" s="26" t="str">
        <f t="shared" si="18"/>
        <v>-1</v>
      </c>
    </row>
    <row r="87" spans="1:73">
      <c r="A87" s="24" t="str">
        <f>IF(B87="","",IF(AND(B87&gt;1,Rapporteringskod!E87="Hela året"),"ÖVR"&amp;"1-"&amp;Rapporteringskod!A$2&amp;"-"&amp;Rapporteringskod!D$2&amp;"-"&amp;ROW(B86),IF(AND(B87&gt;1,Rapporteringskod!E87="Jan-Okt"),"ÖVR"&amp;"1-"&amp;Rapporteringskod!A$2&amp;"-"&amp;Rapporteringskod!D$2&amp;"-"&amp;ROW(B86),"ÖVR"&amp;"2-"&amp;Rapporteringskod!A$2&amp;"-"&amp;Rapporteringskod!D$2&amp;"-"&amp;ROW(B86))))</f>
        <v/>
      </c>
      <c r="B87" s="25"/>
      <c r="C87" s="25"/>
      <c r="D87" s="27"/>
      <c r="E87" s="27"/>
      <c r="F87" s="25"/>
      <c r="G87" s="28" t="str">
        <f>IF(B87="","",VLOOKUP(B87,Koder!A$1:B$365,2,FALSE))</f>
        <v/>
      </c>
      <c r="H87" s="25"/>
      <c r="I87" s="25"/>
      <c r="J87" s="25"/>
      <c r="K87" s="27"/>
      <c r="L87" s="27"/>
      <c r="M87" s="29"/>
      <c r="N87" s="25"/>
      <c r="O87" s="29"/>
      <c r="P87" s="25"/>
      <c r="Q87" s="25"/>
      <c r="R87" s="25"/>
      <c r="BL87" s="26" t="str">
        <f t="shared" si="10"/>
        <v/>
      </c>
      <c r="BM87" s="26" t="str">
        <f t="shared" si="11"/>
        <v/>
      </c>
      <c r="BN87" s="26" t="str">
        <f t="shared" si="12"/>
        <v/>
      </c>
      <c r="BO87" s="26" t="str">
        <f t="shared" si="13"/>
        <v/>
      </c>
      <c r="BP87" s="26" t="str">
        <f t="shared" si="14"/>
        <v/>
      </c>
      <c r="BQ87" s="26" t="str">
        <f t="shared" si="15"/>
        <v>-1</v>
      </c>
      <c r="BS87" s="26" t="str">
        <f t="shared" si="16"/>
        <v>-1</v>
      </c>
      <c r="BT87" s="26" t="str">
        <f t="shared" si="17"/>
        <v>-1</v>
      </c>
      <c r="BU87" s="26" t="str">
        <f t="shared" si="18"/>
        <v>-1</v>
      </c>
    </row>
    <row r="88" spans="1:73">
      <c r="A88" s="24" t="str">
        <f>IF(B88="","",IF(AND(B88&gt;1,Rapporteringskod!E88="Hela året"),"ÖVR"&amp;"1-"&amp;Rapporteringskod!A$2&amp;"-"&amp;Rapporteringskod!D$2&amp;"-"&amp;ROW(B87),IF(AND(B88&gt;1,Rapporteringskod!E88="Jan-Okt"),"ÖVR"&amp;"1-"&amp;Rapporteringskod!A$2&amp;"-"&amp;Rapporteringskod!D$2&amp;"-"&amp;ROW(B87),"ÖVR"&amp;"2-"&amp;Rapporteringskod!A$2&amp;"-"&amp;Rapporteringskod!D$2&amp;"-"&amp;ROW(B87))))</f>
        <v/>
      </c>
      <c r="B88" s="25"/>
      <c r="C88" s="25"/>
      <c r="D88" s="27"/>
      <c r="E88" s="27"/>
      <c r="F88" s="25"/>
      <c r="G88" s="28" t="str">
        <f>IF(B88="","",VLOOKUP(B88,Koder!A$1:B$365,2,FALSE))</f>
        <v/>
      </c>
      <c r="H88" s="25"/>
      <c r="I88" s="25"/>
      <c r="J88" s="25"/>
      <c r="K88" s="27"/>
      <c r="L88" s="27"/>
      <c r="M88" s="29"/>
      <c r="N88" s="25"/>
      <c r="O88" s="29"/>
      <c r="P88" s="25"/>
      <c r="Q88" s="25"/>
      <c r="R88" s="25"/>
      <c r="BL88" s="26" t="str">
        <f t="shared" si="10"/>
        <v/>
      </c>
      <c r="BM88" s="26" t="str">
        <f t="shared" si="11"/>
        <v/>
      </c>
      <c r="BN88" s="26" t="str">
        <f t="shared" si="12"/>
        <v/>
      </c>
      <c r="BO88" s="26" t="str">
        <f t="shared" si="13"/>
        <v/>
      </c>
      <c r="BP88" s="26" t="str">
        <f t="shared" si="14"/>
        <v/>
      </c>
      <c r="BQ88" s="26" t="str">
        <f t="shared" si="15"/>
        <v>-1</v>
      </c>
      <c r="BS88" s="26" t="str">
        <f t="shared" si="16"/>
        <v>-1</v>
      </c>
      <c r="BT88" s="26" t="str">
        <f t="shared" si="17"/>
        <v>-1</v>
      </c>
      <c r="BU88" s="26" t="str">
        <f t="shared" si="18"/>
        <v>-1</v>
      </c>
    </row>
    <row r="89" spans="1:73">
      <c r="A89" s="24" t="str">
        <f>IF(B89="","",IF(AND(B89&gt;1,Rapporteringskod!E89="Hela året"),"ÖVR"&amp;"1-"&amp;Rapporteringskod!A$2&amp;"-"&amp;Rapporteringskod!D$2&amp;"-"&amp;ROW(B88),IF(AND(B89&gt;1,Rapporteringskod!E89="Jan-Okt"),"ÖVR"&amp;"1-"&amp;Rapporteringskod!A$2&amp;"-"&amp;Rapporteringskod!D$2&amp;"-"&amp;ROW(B88),"ÖVR"&amp;"2-"&amp;Rapporteringskod!A$2&amp;"-"&amp;Rapporteringskod!D$2&amp;"-"&amp;ROW(B88))))</f>
        <v/>
      </c>
      <c r="B89" s="25"/>
      <c r="C89" s="25"/>
      <c r="D89" s="27"/>
      <c r="E89" s="27"/>
      <c r="F89" s="25"/>
      <c r="G89" s="28" t="str">
        <f>IF(B89="","",VLOOKUP(B89,Koder!A$1:B$365,2,FALSE))</f>
        <v/>
      </c>
      <c r="H89" s="25"/>
      <c r="I89" s="25"/>
      <c r="J89" s="25"/>
      <c r="K89" s="27"/>
      <c r="L89" s="27"/>
      <c r="M89" s="29"/>
      <c r="N89" s="25"/>
      <c r="O89" s="29"/>
      <c r="P89" s="25"/>
      <c r="Q89" s="25"/>
      <c r="R89" s="25"/>
      <c r="BL89" s="26" t="str">
        <f t="shared" si="10"/>
        <v/>
      </c>
      <c r="BM89" s="26" t="str">
        <f t="shared" si="11"/>
        <v/>
      </c>
      <c r="BN89" s="26" t="str">
        <f t="shared" si="12"/>
        <v/>
      </c>
      <c r="BO89" s="26" t="str">
        <f t="shared" si="13"/>
        <v/>
      </c>
      <c r="BP89" s="26" t="str">
        <f t="shared" si="14"/>
        <v/>
      </c>
      <c r="BQ89" s="26" t="str">
        <f t="shared" si="15"/>
        <v>-1</v>
      </c>
      <c r="BS89" s="26" t="str">
        <f t="shared" si="16"/>
        <v>-1</v>
      </c>
      <c r="BT89" s="26" t="str">
        <f t="shared" si="17"/>
        <v>-1</v>
      </c>
      <c r="BU89" s="26" t="str">
        <f t="shared" si="18"/>
        <v>-1</v>
      </c>
    </row>
    <row r="90" spans="1:73">
      <c r="A90" s="24" t="str">
        <f>IF(B90="","",IF(AND(B90&gt;1,Rapporteringskod!E90="Hela året"),"ÖVR"&amp;"1-"&amp;Rapporteringskod!A$2&amp;"-"&amp;Rapporteringskod!D$2&amp;"-"&amp;ROW(B89),IF(AND(B90&gt;1,Rapporteringskod!E90="Jan-Okt"),"ÖVR"&amp;"1-"&amp;Rapporteringskod!A$2&amp;"-"&amp;Rapporteringskod!D$2&amp;"-"&amp;ROW(B89),"ÖVR"&amp;"2-"&amp;Rapporteringskod!A$2&amp;"-"&amp;Rapporteringskod!D$2&amp;"-"&amp;ROW(B89))))</f>
        <v/>
      </c>
      <c r="B90" s="25"/>
      <c r="C90" s="25"/>
      <c r="D90" s="27"/>
      <c r="E90" s="27"/>
      <c r="F90" s="25"/>
      <c r="G90" s="28" t="str">
        <f>IF(B90="","",VLOOKUP(B90,Koder!A$1:B$365,2,FALSE))</f>
        <v/>
      </c>
      <c r="H90" s="25"/>
      <c r="I90" s="25"/>
      <c r="J90" s="25"/>
      <c r="K90" s="27"/>
      <c r="L90" s="27"/>
      <c r="M90" s="29"/>
      <c r="N90" s="25"/>
      <c r="O90" s="29"/>
      <c r="P90" s="25"/>
      <c r="Q90" s="25"/>
      <c r="R90" s="25"/>
      <c r="BL90" s="26" t="str">
        <f t="shared" si="10"/>
        <v/>
      </c>
      <c r="BM90" s="26" t="str">
        <f t="shared" si="11"/>
        <v/>
      </c>
      <c r="BN90" s="26" t="str">
        <f t="shared" si="12"/>
        <v/>
      </c>
      <c r="BO90" s="26" t="str">
        <f t="shared" si="13"/>
        <v/>
      </c>
      <c r="BP90" s="26" t="str">
        <f t="shared" si="14"/>
        <v/>
      </c>
      <c r="BQ90" s="26" t="str">
        <f t="shared" si="15"/>
        <v>-1</v>
      </c>
      <c r="BS90" s="26" t="str">
        <f t="shared" si="16"/>
        <v>-1</v>
      </c>
      <c r="BT90" s="26" t="str">
        <f t="shared" si="17"/>
        <v>-1</v>
      </c>
      <c r="BU90" s="26" t="str">
        <f t="shared" si="18"/>
        <v>-1</v>
      </c>
    </row>
    <row r="91" spans="1:73">
      <c r="A91" s="24" t="str">
        <f>IF(B91="","",IF(AND(B91&gt;1,Rapporteringskod!E91="Hela året"),"ÖVR"&amp;"1-"&amp;Rapporteringskod!A$2&amp;"-"&amp;Rapporteringskod!D$2&amp;"-"&amp;ROW(B90),IF(AND(B91&gt;1,Rapporteringskod!E91="Jan-Okt"),"ÖVR"&amp;"1-"&amp;Rapporteringskod!A$2&amp;"-"&amp;Rapporteringskod!D$2&amp;"-"&amp;ROW(B90),"ÖVR"&amp;"2-"&amp;Rapporteringskod!A$2&amp;"-"&amp;Rapporteringskod!D$2&amp;"-"&amp;ROW(B90))))</f>
        <v/>
      </c>
      <c r="B91" s="25"/>
      <c r="C91" s="25"/>
      <c r="D91" s="27"/>
      <c r="E91" s="27"/>
      <c r="F91" s="25"/>
      <c r="G91" s="28" t="str">
        <f>IF(B91="","",VLOOKUP(B91,Koder!A$1:B$365,2,FALSE))</f>
        <v/>
      </c>
      <c r="H91" s="25"/>
      <c r="I91" s="25"/>
      <c r="J91" s="25"/>
      <c r="K91" s="27"/>
      <c r="L91" s="27"/>
      <c r="M91" s="29"/>
      <c r="N91" s="25"/>
      <c r="O91" s="29"/>
      <c r="P91" s="25"/>
      <c r="Q91" s="25"/>
      <c r="R91" s="25"/>
      <c r="BL91" s="26" t="str">
        <f t="shared" si="10"/>
        <v/>
      </c>
      <c r="BM91" s="26" t="str">
        <f t="shared" si="11"/>
        <v/>
      </c>
      <c r="BN91" s="26" t="str">
        <f t="shared" si="12"/>
        <v/>
      </c>
      <c r="BO91" s="26" t="str">
        <f t="shared" si="13"/>
        <v/>
      </c>
      <c r="BP91" s="26" t="str">
        <f t="shared" si="14"/>
        <v/>
      </c>
      <c r="BQ91" s="26" t="str">
        <f t="shared" si="15"/>
        <v>-1</v>
      </c>
      <c r="BS91" s="26" t="str">
        <f t="shared" si="16"/>
        <v>-1</v>
      </c>
      <c r="BT91" s="26" t="str">
        <f t="shared" si="17"/>
        <v>-1</v>
      </c>
      <c r="BU91" s="26" t="str">
        <f t="shared" si="18"/>
        <v>-1</v>
      </c>
    </row>
    <row r="92" spans="1:73">
      <c r="A92" s="24" t="str">
        <f>IF(B92="","",IF(AND(B92&gt;1,Rapporteringskod!E92="Hela året"),"ÖVR"&amp;"1-"&amp;Rapporteringskod!A$2&amp;"-"&amp;Rapporteringskod!D$2&amp;"-"&amp;ROW(B91),IF(AND(B92&gt;1,Rapporteringskod!E92="Jan-Okt"),"ÖVR"&amp;"1-"&amp;Rapporteringskod!A$2&amp;"-"&amp;Rapporteringskod!D$2&amp;"-"&amp;ROW(B91),"ÖVR"&amp;"2-"&amp;Rapporteringskod!A$2&amp;"-"&amp;Rapporteringskod!D$2&amp;"-"&amp;ROW(B91))))</f>
        <v/>
      </c>
      <c r="B92" s="25"/>
      <c r="C92" s="25"/>
      <c r="D92" s="27"/>
      <c r="E92" s="27"/>
      <c r="F92" s="25"/>
      <c r="G92" s="28" t="str">
        <f>IF(B92="","",VLOOKUP(B92,Koder!A$1:B$365,2,FALSE))</f>
        <v/>
      </c>
      <c r="H92" s="25"/>
      <c r="I92" s="25"/>
      <c r="J92" s="25"/>
      <c r="K92" s="27"/>
      <c r="L92" s="27"/>
      <c r="M92" s="29"/>
      <c r="N92" s="25"/>
      <c r="O92" s="29"/>
      <c r="P92" s="25"/>
      <c r="Q92" s="25"/>
      <c r="R92" s="25"/>
      <c r="BL92" s="26" t="str">
        <f t="shared" si="10"/>
        <v/>
      </c>
      <c r="BM92" s="26" t="str">
        <f t="shared" si="11"/>
        <v/>
      </c>
      <c r="BN92" s="26" t="str">
        <f t="shared" si="12"/>
        <v/>
      </c>
      <c r="BO92" s="26" t="str">
        <f t="shared" si="13"/>
        <v/>
      </c>
      <c r="BP92" s="26" t="str">
        <f t="shared" si="14"/>
        <v/>
      </c>
      <c r="BQ92" s="26" t="str">
        <f t="shared" si="15"/>
        <v>-1</v>
      </c>
      <c r="BS92" s="26" t="str">
        <f t="shared" si="16"/>
        <v>-1</v>
      </c>
      <c r="BT92" s="26" t="str">
        <f t="shared" si="17"/>
        <v>-1</v>
      </c>
      <c r="BU92" s="26" t="str">
        <f t="shared" si="18"/>
        <v>-1</v>
      </c>
    </row>
    <row r="93" spans="1:73">
      <c r="A93" s="24" t="str">
        <f>IF(B93="","",IF(AND(B93&gt;1,Rapporteringskod!E93="Hela året"),"ÖVR"&amp;"1-"&amp;Rapporteringskod!A$2&amp;"-"&amp;Rapporteringskod!D$2&amp;"-"&amp;ROW(B92),IF(AND(B93&gt;1,Rapporteringskod!E93="Jan-Okt"),"ÖVR"&amp;"1-"&amp;Rapporteringskod!A$2&amp;"-"&amp;Rapporteringskod!D$2&amp;"-"&amp;ROW(B92),"ÖVR"&amp;"2-"&amp;Rapporteringskod!A$2&amp;"-"&amp;Rapporteringskod!D$2&amp;"-"&amp;ROW(B92))))</f>
        <v/>
      </c>
      <c r="B93" s="25"/>
      <c r="C93" s="25"/>
      <c r="D93" s="27"/>
      <c r="E93" s="27"/>
      <c r="F93" s="25"/>
      <c r="G93" s="28" t="str">
        <f>IF(B93="","",VLOOKUP(B93,Koder!A$1:B$365,2,FALSE))</f>
        <v/>
      </c>
      <c r="H93" s="25"/>
      <c r="I93" s="25"/>
      <c r="J93" s="25"/>
      <c r="K93" s="27"/>
      <c r="L93" s="27"/>
      <c r="M93" s="29"/>
      <c r="N93" s="25"/>
      <c r="O93" s="29"/>
      <c r="P93" s="25"/>
      <c r="Q93" s="25"/>
      <c r="R93" s="25"/>
      <c r="BL93" s="26" t="str">
        <f t="shared" si="10"/>
        <v/>
      </c>
      <c r="BM93" s="26" t="str">
        <f t="shared" si="11"/>
        <v/>
      </c>
      <c r="BN93" s="26" t="str">
        <f t="shared" si="12"/>
        <v/>
      </c>
      <c r="BO93" s="26" t="str">
        <f t="shared" si="13"/>
        <v/>
      </c>
      <c r="BP93" s="26" t="str">
        <f t="shared" si="14"/>
        <v/>
      </c>
      <c r="BQ93" s="26" t="str">
        <f t="shared" si="15"/>
        <v>-1</v>
      </c>
      <c r="BS93" s="26" t="str">
        <f t="shared" si="16"/>
        <v>-1</v>
      </c>
      <c r="BT93" s="26" t="str">
        <f t="shared" si="17"/>
        <v>-1</v>
      </c>
      <c r="BU93" s="26" t="str">
        <f t="shared" si="18"/>
        <v>-1</v>
      </c>
    </row>
    <row r="94" spans="1:73">
      <c r="A94" s="24" t="str">
        <f>IF(B94="","",IF(AND(B94&gt;1,Rapporteringskod!E94="Hela året"),"ÖVR"&amp;"1-"&amp;Rapporteringskod!A$2&amp;"-"&amp;Rapporteringskod!D$2&amp;"-"&amp;ROW(B93),IF(AND(B94&gt;1,Rapporteringskod!E94="Jan-Okt"),"ÖVR"&amp;"1-"&amp;Rapporteringskod!A$2&amp;"-"&amp;Rapporteringskod!D$2&amp;"-"&amp;ROW(B93),"ÖVR"&amp;"2-"&amp;Rapporteringskod!A$2&amp;"-"&amp;Rapporteringskod!D$2&amp;"-"&amp;ROW(B93))))</f>
        <v/>
      </c>
      <c r="B94" s="25"/>
      <c r="C94" s="25"/>
      <c r="D94" s="27"/>
      <c r="E94" s="27"/>
      <c r="F94" s="25"/>
      <c r="G94" s="28" t="str">
        <f>IF(B94="","",VLOOKUP(B94,Koder!A$1:B$365,2,FALSE))</f>
        <v/>
      </c>
      <c r="H94" s="25"/>
      <c r="I94" s="25"/>
      <c r="J94" s="25"/>
      <c r="K94" s="27"/>
      <c r="L94" s="27"/>
      <c r="M94" s="29"/>
      <c r="N94" s="25"/>
      <c r="O94" s="29"/>
      <c r="P94" s="25"/>
      <c r="Q94" s="25"/>
      <c r="R94" s="25"/>
      <c r="BL94" s="26" t="str">
        <f t="shared" si="10"/>
        <v/>
      </c>
      <c r="BM94" s="26" t="str">
        <f t="shared" si="11"/>
        <v/>
      </c>
      <c r="BN94" s="26" t="str">
        <f t="shared" si="12"/>
        <v/>
      </c>
      <c r="BO94" s="26" t="str">
        <f t="shared" si="13"/>
        <v/>
      </c>
      <c r="BP94" s="26" t="str">
        <f t="shared" si="14"/>
        <v/>
      </c>
      <c r="BQ94" s="26" t="str">
        <f t="shared" si="15"/>
        <v>-1</v>
      </c>
      <c r="BS94" s="26" t="str">
        <f t="shared" si="16"/>
        <v>-1</v>
      </c>
      <c r="BT94" s="26" t="str">
        <f t="shared" si="17"/>
        <v>-1</v>
      </c>
      <c r="BU94" s="26" t="str">
        <f t="shared" si="18"/>
        <v>-1</v>
      </c>
    </row>
    <row r="95" spans="1:73">
      <c r="A95" s="24" t="str">
        <f>IF(B95="","",IF(AND(B95&gt;1,Rapporteringskod!E95="Hela året"),"ÖVR"&amp;"1-"&amp;Rapporteringskod!A$2&amp;"-"&amp;Rapporteringskod!D$2&amp;"-"&amp;ROW(B94),IF(AND(B95&gt;1,Rapporteringskod!E95="Jan-Okt"),"ÖVR"&amp;"1-"&amp;Rapporteringskod!A$2&amp;"-"&amp;Rapporteringskod!D$2&amp;"-"&amp;ROW(B94),"ÖVR"&amp;"2-"&amp;Rapporteringskod!A$2&amp;"-"&amp;Rapporteringskod!D$2&amp;"-"&amp;ROW(B94))))</f>
        <v/>
      </c>
      <c r="B95" s="25"/>
      <c r="C95" s="25"/>
      <c r="D95" s="27"/>
      <c r="E95" s="27"/>
      <c r="F95" s="25"/>
      <c r="G95" s="28" t="str">
        <f>IF(B95="","",VLOOKUP(B95,Koder!A$1:B$365,2,FALSE))</f>
        <v/>
      </c>
      <c r="H95" s="25"/>
      <c r="I95" s="25"/>
      <c r="J95" s="25"/>
      <c r="K95" s="27"/>
      <c r="L95" s="27"/>
      <c r="M95" s="29"/>
      <c r="N95" s="25"/>
      <c r="O95" s="29"/>
      <c r="P95" s="25"/>
      <c r="Q95" s="25"/>
      <c r="R95" s="25"/>
      <c r="BL95" s="26" t="str">
        <f t="shared" si="10"/>
        <v/>
      </c>
      <c r="BM95" s="26" t="str">
        <f t="shared" si="11"/>
        <v/>
      </c>
      <c r="BN95" s="26" t="str">
        <f t="shared" si="12"/>
        <v/>
      </c>
      <c r="BO95" s="26" t="str">
        <f t="shared" si="13"/>
        <v/>
      </c>
      <c r="BP95" s="26" t="str">
        <f t="shared" si="14"/>
        <v/>
      </c>
      <c r="BQ95" s="26" t="str">
        <f t="shared" si="15"/>
        <v>-1</v>
      </c>
      <c r="BS95" s="26" t="str">
        <f t="shared" si="16"/>
        <v>-1</v>
      </c>
      <c r="BT95" s="26" t="str">
        <f t="shared" si="17"/>
        <v>-1</v>
      </c>
      <c r="BU95" s="26" t="str">
        <f t="shared" si="18"/>
        <v>-1</v>
      </c>
    </row>
    <row r="96" spans="1:73">
      <c r="A96" s="24" t="str">
        <f>IF(B96="","",IF(AND(B96&gt;1,Rapporteringskod!E96="Hela året"),"ÖVR"&amp;"1-"&amp;Rapporteringskod!A$2&amp;"-"&amp;Rapporteringskod!D$2&amp;"-"&amp;ROW(B95),IF(AND(B96&gt;1,Rapporteringskod!E96="Jan-Okt"),"ÖVR"&amp;"1-"&amp;Rapporteringskod!A$2&amp;"-"&amp;Rapporteringskod!D$2&amp;"-"&amp;ROW(B95),"ÖVR"&amp;"2-"&amp;Rapporteringskod!A$2&amp;"-"&amp;Rapporteringskod!D$2&amp;"-"&amp;ROW(B95))))</f>
        <v/>
      </c>
      <c r="B96" s="25"/>
      <c r="C96" s="25"/>
      <c r="D96" s="27"/>
      <c r="E96" s="27"/>
      <c r="F96" s="25"/>
      <c r="G96" s="28" t="str">
        <f>IF(B96="","",VLOOKUP(B96,Koder!A$1:B$365,2,FALSE))</f>
        <v/>
      </c>
      <c r="H96" s="25"/>
      <c r="I96" s="25"/>
      <c r="J96" s="25"/>
      <c r="K96" s="27"/>
      <c r="L96" s="27"/>
      <c r="M96" s="29"/>
      <c r="N96" s="25"/>
      <c r="O96" s="29"/>
      <c r="P96" s="25"/>
      <c r="Q96" s="25"/>
      <c r="R96" s="25"/>
      <c r="BL96" s="26" t="str">
        <f t="shared" si="10"/>
        <v/>
      </c>
      <c r="BM96" s="26" t="str">
        <f t="shared" si="11"/>
        <v/>
      </c>
      <c r="BN96" s="26" t="str">
        <f t="shared" si="12"/>
        <v/>
      </c>
      <c r="BO96" s="26" t="str">
        <f t="shared" si="13"/>
        <v/>
      </c>
      <c r="BP96" s="26" t="str">
        <f t="shared" si="14"/>
        <v/>
      </c>
      <c r="BQ96" s="26" t="str">
        <f t="shared" si="15"/>
        <v>-1</v>
      </c>
      <c r="BS96" s="26" t="str">
        <f t="shared" si="16"/>
        <v>-1</v>
      </c>
      <c r="BT96" s="26" t="str">
        <f t="shared" si="17"/>
        <v>-1</v>
      </c>
      <c r="BU96" s="26" t="str">
        <f t="shared" si="18"/>
        <v>-1</v>
      </c>
    </row>
    <row r="97" spans="1:73">
      <c r="A97" s="24" t="str">
        <f>IF(B97="","",IF(AND(B97&gt;1,Rapporteringskod!E97="Hela året"),"ÖVR"&amp;"1-"&amp;Rapporteringskod!A$2&amp;"-"&amp;Rapporteringskod!D$2&amp;"-"&amp;ROW(B96),IF(AND(B97&gt;1,Rapporteringskod!E97="Jan-Okt"),"ÖVR"&amp;"1-"&amp;Rapporteringskod!A$2&amp;"-"&amp;Rapporteringskod!D$2&amp;"-"&amp;ROW(B96),"ÖVR"&amp;"2-"&amp;Rapporteringskod!A$2&amp;"-"&amp;Rapporteringskod!D$2&amp;"-"&amp;ROW(B96))))</f>
        <v/>
      </c>
      <c r="B97" s="25"/>
      <c r="C97" s="25"/>
      <c r="D97" s="27"/>
      <c r="E97" s="27"/>
      <c r="F97" s="25"/>
      <c r="G97" s="28" t="str">
        <f>IF(B97="","",VLOOKUP(B97,Koder!A$1:B$365,2,FALSE))</f>
        <v/>
      </c>
      <c r="H97" s="25"/>
      <c r="I97" s="25"/>
      <c r="J97" s="25"/>
      <c r="K97" s="27"/>
      <c r="L97" s="27"/>
      <c r="M97" s="29"/>
      <c r="N97" s="25"/>
      <c r="O97" s="29"/>
      <c r="P97" s="25"/>
      <c r="Q97" s="25"/>
      <c r="R97" s="25"/>
      <c r="BL97" s="26" t="str">
        <f t="shared" si="10"/>
        <v/>
      </c>
      <c r="BM97" s="26" t="str">
        <f t="shared" si="11"/>
        <v/>
      </c>
      <c r="BN97" s="26" t="str">
        <f t="shared" si="12"/>
        <v/>
      </c>
      <c r="BO97" s="26" t="str">
        <f t="shared" si="13"/>
        <v/>
      </c>
      <c r="BP97" s="26" t="str">
        <f t="shared" si="14"/>
        <v/>
      </c>
      <c r="BQ97" s="26" t="str">
        <f t="shared" si="15"/>
        <v>-1</v>
      </c>
      <c r="BS97" s="26" t="str">
        <f t="shared" si="16"/>
        <v>-1</v>
      </c>
      <c r="BT97" s="26" t="str">
        <f t="shared" si="17"/>
        <v>-1</v>
      </c>
      <c r="BU97" s="26" t="str">
        <f t="shared" si="18"/>
        <v>-1</v>
      </c>
    </row>
    <row r="98" spans="1:73">
      <c r="A98" s="24" t="str">
        <f>IF(B98="","",IF(AND(B98&gt;1,Rapporteringskod!E98="Hela året"),"ÖVR"&amp;"1-"&amp;Rapporteringskod!A$2&amp;"-"&amp;Rapporteringskod!D$2&amp;"-"&amp;ROW(B97),IF(AND(B98&gt;1,Rapporteringskod!E98="Jan-Okt"),"ÖVR"&amp;"1-"&amp;Rapporteringskod!A$2&amp;"-"&amp;Rapporteringskod!D$2&amp;"-"&amp;ROW(B97),"ÖVR"&amp;"2-"&amp;Rapporteringskod!A$2&amp;"-"&amp;Rapporteringskod!D$2&amp;"-"&amp;ROW(B97))))</f>
        <v/>
      </c>
      <c r="B98" s="25"/>
      <c r="C98" s="25"/>
      <c r="D98" s="27"/>
      <c r="E98" s="27"/>
      <c r="F98" s="25"/>
      <c r="G98" s="28" t="str">
        <f>IF(B98="","",VLOOKUP(B98,Koder!A$1:B$365,2,FALSE))</f>
        <v/>
      </c>
      <c r="H98" s="25"/>
      <c r="I98" s="25"/>
      <c r="J98" s="25"/>
      <c r="K98" s="27"/>
      <c r="L98" s="27"/>
      <c r="M98" s="29"/>
      <c r="N98" s="25"/>
      <c r="O98" s="29"/>
      <c r="P98" s="25"/>
      <c r="Q98" s="25"/>
      <c r="R98" s="25"/>
      <c r="BL98" s="26" t="str">
        <f t="shared" si="10"/>
        <v/>
      </c>
      <c r="BM98" s="26" t="str">
        <f t="shared" si="11"/>
        <v/>
      </c>
      <c r="BN98" s="26" t="str">
        <f t="shared" si="12"/>
        <v/>
      </c>
      <c r="BO98" s="26" t="str">
        <f t="shared" si="13"/>
        <v/>
      </c>
      <c r="BP98" s="26" t="str">
        <f t="shared" si="14"/>
        <v/>
      </c>
      <c r="BQ98" s="26" t="str">
        <f t="shared" si="15"/>
        <v>-1</v>
      </c>
      <c r="BS98" s="26" t="str">
        <f t="shared" si="16"/>
        <v>-1</v>
      </c>
      <c r="BT98" s="26" t="str">
        <f t="shared" si="17"/>
        <v>-1</v>
      </c>
      <c r="BU98" s="26" t="str">
        <f t="shared" si="18"/>
        <v>-1</v>
      </c>
    </row>
    <row r="99" spans="1:73">
      <c r="A99" s="24" t="str">
        <f>IF(B99="","",IF(AND(B99&gt;1,Rapporteringskod!E99="Hela året"),"ÖVR"&amp;"1-"&amp;Rapporteringskod!A$2&amp;"-"&amp;Rapporteringskod!D$2&amp;"-"&amp;ROW(B98),IF(AND(B99&gt;1,Rapporteringskod!E99="Jan-Okt"),"ÖVR"&amp;"1-"&amp;Rapporteringskod!A$2&amp;"-"&amp;Rapporteringskod!D$2&amp;"-"&amp;ROW(B98),"ÖVR"&amp;"2-"&amp;Rapporteringskod!A$2&amp;"-"&amp;Rapporteringskod!D$2&amp;"-"&amp;ROW(B98))))</f>
        <v/>
      </c>
      <c r="B99" s="25"/>
      <c r="C99" s="25"/>
      <c r="D99" s="27"/>
      <c r="E99" s="27"/>
      <c r="F99" s="25"/>
      <c r="G99" s="28" t="str">
        <f>IF(B99="","",VLOOKUP(B99,Koder!A$1:B$365,2,FALSE))</f>
        <v/>
      </c>
      <c r="H99" s="25"/>
      <c r="I99" s="25"/>
      <c r="J99" s="25"/>
      <c r="K99" s="27"/>
      <c r="L99" s="27"/>
      <c r="M99" s="29"/>
      <c r="N99" s="25"/>
      <c r="O99" s="29"/>
      <c r="P99" s="25"/>
      <c r="Q99" s="25"/>
      <c r="R99" s="25"/>
      <c r="BL99" s="26" t="str">
        <f t="shared" si="10"/>
        <v/>
      </c>
      <c r="BM99" s="26" t="str">
        <f t="shared" si="11"/>
        <v/>
      </c>
      <c r="BN99" s="26" t="str">
        <f t="shared" si="12"/>
        <v/>
      </c>
      <c r="BO99" s="26" t="str">
        <f t="shared" si="13"/>
        <v/>
      </c>
      <c r="BP99" s="26" t="str">
        <f t="shared" si="14"/>
        <v/>
      </c>
      <c r="BQ99" s="26" t="str">
        <f t="shared" si="15"/>
        <v>-1</v>
      </c>
      <c r="BS99" s="26" t="str">
        <f t="shared" si="16"/>
        <v>-1</v>
      </c>
      <c r="BT99" s="26" t="str">
        <f t="shared" si="17"/>
        <v>-1</v>
      </c>
      <c r="BU99" s="26" t="str">
        <f t="shared" si="18"/>
        <v>-1</v>
      </c>
    </row>
    <row r="100" spans="1:73">
      <c r="A100" s="24" t="str">
        <f>IF(B100="","",IF(AND(B100&gt;1,Rapporteringskod!E100="Hela året"),"ÖVR"&amp;"1-"&amp;Rapporteringskod!A$2&amp;"-"&amp;Rapporteringskod!D$2&amp;"-"&amp;ROW(B99),IF(AND(B100&gt;1,Rapporteringskod!E100="Jan-Okt"),"ÖVR"&amp;"1-"&amp;Rapporteringskod!A$2&amp;"-"&amp;Rapporteringskod!D$2&amp;"-"&amp;ROW(B99),"ÖVR"&amp;"2-"&amp;Rapporteringskod!A$2&amp;"-"&amp;Rapporteringskod!D$2&amp;"-"&amp;ROW(B99))))</f>
        <v/>
      </c>
      <c r="B100" s="25"/>
      <c r="C100" s="25"/>
      <c r="D100" s="27"/>
      <c r="E100" s="27"/>
      <c r="F100" s="25"/>
      <c r="G100" s="28" t="str">
        <f>IF(B100="","",VLOOKUP(B100,Koder!A$1:B$365,2,FALSE))</f>
        <v/>
      </c>
      <c r="H100" s="25"/>
      <c r="I100" s="25"/>
      <c r="J100" s="25"/>
      <c r="K100" s="27"/>
      <c r="L100" s="27"/>
      <c r="M100" s="29"/>
      <c r="N100" s="25"/>
      <c r="O100" s="29"/>
      <c r="P100" s="25"/>
      <c r="Q100" s="25"/>
      <c r="R100" s="25"/>
      <c r="BL100" s="26" t="str">
        <f t="shared" si="10"/>
        <v/>
      </c>
      <c r="BM100" s="26" t="str">
        <f t="shared" si="11"/>
        <v/>
      </c>
      <c r="BN100" s="26" t="str">
        <f t="shared" si="12"/>
        <v/>
      </c>
      <c r="BO100" s="26" t="str">
        <f t="shared" si="13"/>
        <v/>
      </c>
      <c r="BP100" s="26" t="str">
        <f t="shared" si="14"/>
        <v/>
      </c>
      <c r="BQ100" s="26" t="str">
        <f t="shared" si="15"/>
        <v>-1</v>
      </c>
      <c r="BS100" s="26" t="str">
        <f t="shared" si="16"/>
        <v>-1</v>
      </c>
      <c r="BT100" s="26" t="str">
        <f t="shared" si="17"/>
        <v>-1</v>
      </c>
      <c r="BU100" s="26" t="str">
        <f t="shared" si="18"/>
        <v>-1</v>
      </c>
    </row>
    <row r="101" spans="1:73">
      <c r="A101" s="24" t="str">
        <f>IF(B101="","",IF(AND(B101&gt;1,Rapporteringskod!E101="Hela året"),"ÖVR"&amp;"1-"&amp;Rapporteringskod!A$2&amp;"-"&amp;Rapporteringskod!D$2&amp;"-"&amp;ROW(B100),IF(AND(B101&gt;1,Rapporteringskod!E101="Jan-Okt"),"ÖVR"&amp;"1-"&amp;Rapporteringskod!A$2&amp;"-"&amp;Rapporteringskod!D$2&amp;"-"&amp;ROW(B100),"ÖVR"&amp;"2-"&amp;Rapporteringskod!A$2&amp;"-"&amp;Rapporteringskod!D$2&amp;"-"&amp;ROW(B100))))</f>
        <v/>
      </c>
      <c r="B101" s="25"/>
      <c r="C101" s="25"/>
      <c r="D101" s="27"/>
      <c r="E101" s="27"/>
      <c r="F101" s="25"/>
      <c r="G101" s="28" t="str">
        <f>IF(B101="","",VLOOKUP(B101,Koder!A$1:B$365,2,FALSE))</f>
        <v/>
      </c>
      <c r="H101" s="25"/>
      <c r="I101" s="25"/>
      <c r="J101" s="25"/>
      <c r="K101" s="27"/>
      <c r="L101" s="27"/>
      <c r="M101" s="29"/>
      <c r="N101" s="25"/>
      <c r="O101" s="29"/>
      <c r="P101" s="25"/>
      <c r="Q101" s="25"/>
      <c r="R101" s="25"/>
      <c r="BL101" s="26" t="str">
        <f t="shared" si="10"/>
        <v/>
      </c>
      <c r="BM101" s="26" t="str">
        <f t="shared" si="11"/>
        <v/>
      </c>
      <c r="BN101" s="26" t="str">
        <f t="shared" si="12"/>
        <v/>
      </c>
      <c r="BO101" s="26" t="str">
        <f t="shared" si="13"/>
        <v/>
      </c>
      <c r="BP101" s="26" t="str">
        <f t="shared" si="14"/>
        <v/>
      </c>
      <c r="BQ101" s="26" t="str">
        <f t="shared" si="15"/>
        <v>-1</v>
      </c>
      <c r="BS101" s="26" t="str">
        <f t="shared" si="16"/>
        <v>-1</v>
      </c>
      <c r="BT101" s="26" t="str">
        <f t="shared" si="17"/>
        <v>-1</v>
      </c>
      <c r="BU101" s="26" t="str">
        <f t="shared" si="18"/>
        <v>-1</v>
      </c>
    </row>
    <row r="102" spans="1:73">
      <c r="A102" s="24" t="str">
        <f>IF(B102="","",IF(AND(B102&gt;1,Rapporteringskod!E102="Hela året"),"ÖVR"&amp;"1-"&amp;Rapporteringskod!A$2&amp;"-"&amp;Rapporteringskod!D$2&amp;"-"&amp;ROW(B101),IF(AND(B102&gt;1,Rapporteringskod!E102="Jan-Okt"),"ÖVR"&amp;"1-"&amp;Rapporteringskod!A$2&amp;"-"&amp;Rapporteringskod!D$2&amp;"-"&amp;ROW(B101),"ÖVR"&amp;"2-"&amp;Rapporteringskod!A$2&amp;"-"&amp;Rapporteringskod!D$2&amp;"-"&amp;ROW(B101))))</f>
        <v/>
      </c>
      <c r="B102" s="25"/>
      <c r="C102" s="25"/>
      <c r="D102" s="27"/>
      <c r="E102" s="27"/>
      <c r="F102" s="25"/>
      <c r="G102" s="28" t="str">
        <f>IF(B102="","",VLOOKUP(B102,Koder!A$1:B$365,2,FALSE))</f>
        <v/>
      </c>
      <c r="H102" s="25"/>
      <c r="I102" s="25"/>
      <c r="J102" s="25"/>
      <c r="K102" s="27"/>
      <c r="L102" s="27"/>
      <c r="M102" s="29"/>
      <c r="N102" s="25"/>
      <c r="O102" s="29"/>
      <c r="P102" s="25"/>
      <c r="Q102" s="25"/>
      <c r="R102" s="25"/>
      <c r="BL102" s="26" t="str">
        <f t="shared" si="10"/>
        <v/>
      </c>
      <c r="BM102" s="26" t="str">
        <f t="shared" si="11"/>
        <v/>
      </c>
      <c r="BN102" s="26" t="str">
        <f t="shared" si="12"/>
        <v/>
      </c>
      <c r="BO102" s="26" t="str">
        <f t="shared" si="13"/>
        <v/>
      </c>
      <c r="BP102" s="26" t="str">
        <f t="shared" si="14"/>
        <v/>
      </c>
      <c r="BQ102" s="26" t="str">
        <f t="shared" si="15"/>
        <v>-1</v>
      </c>
      <c r="BS102" s="26" t="str">
        <f t="shared" si="16"/>
        <v>-1</v>
      </c>
      <c r="BT102" s="26" t="str">
        <f t="shared" si="17"/>
        <v>-1</v>
      </c>
      <c r="BU102" s="26" t="str">
        <f t="shared" si="18"/>
        <v>-1</v>
      </c>
    </row>
    <row r="103" spans="1:73">
      <c r="A103" s="24" t="str">
        <f>IF(B103="","",IF(AND(B103&gt;1,Rapporteringskod!E103="Hela året"),"ÖVR"&amp;"1-"&amp;Rapporteringskod!A$2&amp;"-"&amp;Rapporteringskod!D$2&amp;"-"&amp;ROW(B102),IF(AND(B103&gt;1,Rapporteringskod!E103="Jan-Okt"),"ÖVR"&amp;"1-"&amp;Rapporteringskod!A$2&amp;"-"&amp;Rapporteringskod!D$2&amp;"-"&amp;ROW(B102),"ÖVR"&amp;"2-"&amp;Rapporteringskod!A$2&amp;"-"&amp;Rapporteringskod!D$2&amp;"-"&amp;ROW(B102))))</f>
        <v/>
      </c>
      <c r="B103" s="25"/>
      <c r="C103" s="25"/>
      <c r="D103" s="27"/>
      <c r="E103" s="27"/>
      <c r="F103" s="25"/>
      <c r="G103" s="28" t="str">
        <f>IF(B103="","",VLOOKUP(B103,Koder!A$1:B$365,2,FALSE))</f>
        <v/>
      </c>
      <c r="H103" s="25"/>
      <c r="I103" s="25"/>
      <c r="J103" s="25"/>
      <c r="K103" s="27"/>
      <c r="L103" s="27"/>
      <c r="M103" s="29"/>
      <c r="N103" s="25"/>
      <c r="O103" s="29"/>
      <c r="P103" s="25"/>
      <c r="Q103" s="25"/>
      <c r="R103" s="25"/>
      <c r="BL103" s="26" t="str">
        <f t="shared" si="10"/>
        <v/>
      </c>
      <c r="BM103" s="26" t="str">
        <f t="shared" si="11"/>
        <v/>
      </c>
      <c r="BN103" s="26" t="str">
        <f t="shared" si="12"/>
        <v/>
      </c>
      <c r="BO103" s="26" t="str">
        <f t="shared" si="13"/>
        <v/>
      </c>
      <c r="BP103" s="26" t="str">
        <f t="shared" si="14"/>
        <v/>
      </c>
      <c r="BQ103" s="26" t="str">
        <f t="shared" si="15"/>
        <v>-1</v>
      </c>
      <c r="BS103" s="26" t="str">
        <f t="shared" si="16"/>
        <v>-1</v>
      </c>
      <c r="BT103" s="26" t="str">
        <f t="shared" si="17"/>
        <v>-1</v>
      </c>
      <c r="BU103" s="26" t="str">
        <f t="shared" si="18"/>
        <v>-1</v>
      </c>
    </row>
    <row r="104" spans="1:73">
      <c r="A104" s="24" t="str">
        <f>IF(B104="","",IF(AND(B104&gt;1,Rapporteringskod!E104="Hela året"),"ÖVR"&amp;"1-"&amp;Rapporteringskod!A$2&amp;"-"&amp;Rapporteringskod!D$2&amp;"-"&amp;ROW(B103),IF(AND(B104&gt;1,Rapporteringskod!E104="Jan-Okt"),"ÖVR"&amp;"1-"&amp;Rapporteringskod!A$2&amp;"-"&amp;Rapporteringskod!D$2&amp;"-"&amp;ROW(B103),"ÖVR"&amp;"2-"&amp;Rapporteringskod!A$2&amp;"-"&amp;Rapporteringskod!D$2&amp;"-"&amp;ROW(B103))))</f>
        <v/>
      </c>
      <c r="B104" s="25"/>
      <c r="C104" s="25"/>
      <c r="D104" s="27"/>
      <c r="E104" s="27"/>
      <c r="F104" s="25"/>
      <c r="G104" s="28" t="str">
        <f>IF(B104="","",VLOOKUP(B104,Koder!A$1:B$365,2,FALSE))</f>
        <v/>
      </c>
      <c r="H104" s="25"/>
      <c r="I104" s="25"/>
      <c r="J104" s="25"/>
      <c r="K104" s="27"/>
      <c r="L104" s="27"/>
      <c r="M104" s="29"/>
      <c r="N104" s="25"/>
      <c r="O104" s="29"/>
      <c r="P104" s="25"/>
      <c r="Q104" s="25"/>
      <c r="R104" s="25"/>
      <c r="BL104" s="26" t="str">
        <f t="shared" si="10"/>
        <v/>
      </c>
      <c r="BM104" s="26" t="str">
        <f t="shared" si="11"/>
        <v/>
      </c>
      <c r="BN104" s="26" t="str">
        <f t="shared" si="12"/>
        <v/>
      </c>
      <c r="BO104" s="26" t="str">
        <f t="shared" si="13"/>
        <v/>
      </c>
      <c r="BP104" s="26" t="str">
        <f t="shared" si="14"/>
        <v/>
      </c>
      <c r="BQ104" s="26" t="str">
        <f t="shared" si="15"/>
        <v>-1</v>
      </c>
      <c r="BS104" s="26" t="str">
        <f t="shared" si="16"/>
        <v>-1</v>
      </c>
      <c r="BT104" s="26" t="str">
        <f t="shared" si="17"/>
        <v>-1</v>
      </c>
      <c r="BU104" s="26" t="str">
        <f t="shared" si="18"/>
        <v>-1</v>
      </c>
    </row>
    <row r="105" spans="1:73">
      <c r="A105" s="24" t="str">
        <f>IF(B105="","",IF(AND(B105&gt;1,Rapporteringskod!E105="Hela året"),"ÖVR"&amp;"1-"&amp;Rapporteringskod!A$2&amp;"-"&amp;Rapporteringskod!D$2&amp;"-"&amp;ROW(B104),IF(AND(B105&gt;1,Rapporteringskod!E105="Jan-Okt"),"ÖVR"&amp;"1-"&amp;Rapporteringskod!A$2&amp;"-"&amp;Rapporteringskod!D$2&amp;"-"&amp;ROW(B104),"ÖVR"&amp;"2-"&amp;Rapporteringskod!A$2&amp;"-"&amp;Rapporteringskod!D$2&amp;"-"&amp;ROW(B104))))</f>
        <v/>
      </c>
      <c r="B105" s="25"/>
      <c r="C105" s="25"/>
      <c r="D105" s="27"/>
      <c r="E105" s="27"/>
      <c r="F105" s="25"/>
      <c r="G105" s="28" t="str">
        <f>IF(B105="","",VLOOKUP(B105,Koder!A$1:B$365,2,FALSE))</f>
        <v/>
      </c>
      <c r="H105" s="25"/>
      <c r="I105" s="25"/>
      <c r="J105" s="25"/>
      <c r="K105" s="27"/>
      <c r="L105" s="27"/>
      <c r="M105" s="29"/>
      <c r="N105" s="25"/>
      <c r="O105" s="29"/>
      <c r="P105" s="25"/>
      <c r="Q105" s="25"/>
      <c r="R105" s="25"/>
      <c r="BL105" s="26" t="str">
        <f t="shared" si="10"/>
        <v/>
      </c>
      <c r="BM105" s="26" t="str">
        <f t="shared" si="11"/>
        <v/>
      </c>
      <c r="BN105" s="26" t="str">
        <f t="shared" si="12"/>
        <v/>
      </c>
      <c r="BO105" s="26" t="str">
        <f t="shared" si="13"/>
        <v/>
      </c>
      <c r="BP105" s="26" t="str">
        <f t="shared" si="14"/>
        <v/>
      </c>
      <c r="BQ105" s="26" t="str">
        <f t="shared" si="15"/>
        <v>-1</v>
      </c>
      <c r="BS105" s="26" t="str">
        <f t="shared" si="16"/>
        <v>-1</v>
      </c>
      <c r="BT105" s="26" t="str">
        <f t="shared" si="17"/>
        <v>-1</v>
      </c>
      <c r="BU105" s="26" t="str">
        <f t="shared" si="18"/>
        <v>-1</v>
      </c>
    </row>
    <row r="106" spans="1:73">
      <c r="A106" s="24" t="str">
        <f>IF(B106="","",IF(AND(B106&gt;1,Rapporteringskod!E106="Hela året"),"ÖVR"&amp;"1-"&amp;Rapporteringskod!A$2&amp;"-"&amp;Rapporteringskod!D$2&amp;"-"&amp;ROW(B105),IF(AND(B106&gt;1,Rapporteringskod!E106="Jan-Okt"),"ÖVR"&amp;"1-"&amp;Rapporteringskod!A$2&amp;"-"&amp;Rapporteringskod!D$2&amp;"-"&amp;ROW(B105),"ÖVR"&amp;"2-"&amp;Rapporteringskod!A$2&amp;"-"&amp;Rapporteringskod!D$2&amp;"-"&amp;ROW(B105))))</f>
        <v/>
      </c>
      <c r="B106" s="25"/>
      <c r="C106" s="25"/>
      <c r="D106" s="27"/>
      <c r="E106" s="27"/>
      <c r="F106" s="25"/>
      <c r="G106" s="28" t="str">
        <f>IF(B106="","",VLOOKUP(B106,Koder!A$1:B$365,2,FALSE))</f>
        <v/>
      </c>
      <c r="H106" s="25"/>
      <c r="I106" s="25"/>
      <c r="J106" s="25"/>
      <c r="K106" s="27"/>
      <c r="L106" s="27"/>
      <c r="M106" s="29"/>
      <c r="N106" s="25"/>
      <c r="O106" s="29"/>
      <c r="P106" s="25"/>
      <c r="Q106" s="25"/>
      <c r="R106" s="25"/>
      <c r="BL106" s="26" t="str">
        <f t="shared" si="10"/>
        <v/>
      </c>
      <c r="BM106" s="26" t="str">
        <f t="shared" si="11"/>
        <v/>
      </c>
      <c r="BN106" s="26" t="str">
        <f t="shared" si="12"/>
        <v/>
      </c>
      <c r="BO106" s="26" t="str">
        <f t="shared" si="13"/>
        <v/>
      </c>
      <c r="BP106" s="26" t="str">
        <f t="shared" si="14"/>
        <v/>
      </c>
      <c r="BQ106" s="26" t="str">
        <f t="shared" si="15"/>
        <v>-1</v>
      </c>
      <c r="BS106" s="26" t="str">
        <f t="shared" si="16"/>
        <v>-1</v>
      </c>
      <c r="BT106" s="26" t="str">
        <f t="shared" si="17"/>
        <v>-1</v>
      </c>
      <c r="BU106" s="26" t="str">
        <f t="shared" si="18"/>
        <v>-1</v>
      </c>
    </row>
    <row r="107" spans="1:73">
      <c r="A107" s="24" t="str">
        <f>IF(B107="","",IF(AND(B107&gt;1,Rapporteringskod!E107="Hela året"),"ÖVR"&amp;"1-"&amp;Rapporteringskod!A$2&amp;"-"&amp;Rapporteringskod!D$2&amp;"-"&amp;ROW(B106),IF(AND(B107&gt;1,Rapporteringskod!E107="Jan-Okt"),"ÖVR"&amp;"1-"&amp;Rapporteringskod!A$2&amp;"-"&amp;Rapporteringskod!D$2&amp;"-"&amp;ROW(B106),"ÖVR"&amp;"2-"&amp;Rapporteringskod!A$2&amp;"-"&amp;Rapporteringskod!D$2&amp;"-"&amp;ROW(B106))))</f>
        <v/>
      </c>
      <c r="B107" s="25"/>
      <c r="C107" s="25"/>
      <c r="D107" s="27"/>
      <c r="E107" s="27"/>
      <c r="F107" s="25"/>
      <c r="G107" s="28" t="str">
        <f>IF(B107="","",VLOOKUP(B107,Koder!A$1:B$365,2,FALSE))</f>
        <v/>
      </c>
      <c r="H107" s="25"/>
      <c r="I107" s="25"/>
      <c r="J107" s="25"/>
      <c r="K107" s="27"/>
      <c r="L107" s="27"/>
      <c r="M107" s="29"/>
      <c r="N107" s="25"/>
      <c r="O107" s="29"/>
      <c r="P107" s="25"/>
      <c r="Q107" s="25"/>
      <c r="R107" s="25"/>
      <c r="BL107" s="26" t="str">
        <f t="shared" si="10"/>
        <v/>
      </c>
      <c r="BM107" s="26" t="str">
        <f t="shared" si="11"/>
        <v/>
      </c>
      <c r="BN107" s="26" t="str">
        <f t="shared" si="12"/>
        <v/>
      </c>
      <c r="BO107" s="26" t="str">
        <f t="shared" si="13"/>
        <v/>
      </c>
      <c r="BP107" s="26" t="str">
        <f t="shared" si="14"/>
        <v/>
      </c>
      <c r="BQ107" s="26" t="str">
        <f t="shared" si="15"/>
        <v>-1</v>
      </c>
      <c r="BS107" s="26" t="str">
        <f t="shared" si="16"/>
        <v>-1</v>
      </c>
      <c r="BT107" s="26" t="str">
        <f t="shared" si="17"/>
        <v>-1</v>
      </c>
      <c r="BU107" s="26" t="str">
        <f t="shared" si="18"/>
        <v>-1</v>
      </c>
    </row>
    <row r="108" spans="1:73">
      <c r="A108" s="24" t="str">
        <f>IF(B108="","",IF(AND(B108&gt;1,Rapporteringskod!E108="Hela året"),"ÖVR"&amp;"1-"&amp;Rapporteringskod!A$2&amp;"-"&amp;Rapporteringskod!D$2&amp;"-"&amp;ROW(B107),IF(AND(B108&gt;1,Rapporteringskod!E108="Jan-Okt"),"ÖVR"&amp;"1-"&amp;Rapporteringskod!A$2&amp;"-"&amp;Rapporteringskod!D$2&amp;"-"&amp;ROW(B107),"ÖVR"&amp;"2-"&amp;Rapporteringskod!A$2&amp;"-"&amp;Rapporteringskod!D$2&amp;"-"&amp;ROW(B107))))</f>
        <v/>
      </c>
      <c r="B108" s="25"/>
      <c r="C108" s="25"/>
      <c r="D108" s="27"/>
      <c r="E108" s="27"/>
      <c r="F108" s="25"/>
      <c r="G108" s="28" t="str">
        <f>IF(B108="","",VLOOKUP(B108,Koder!A$1:B$365,2,FALSE))</f>
        <v/>
      </c>
      <c r="H108" s="25"/>
      <c r="I108" s="25"/>
      <c r="J108" s="25"/>
      <c r="K108" s="27"/>
      <c r="L108" s="27"/>
      <c r="M108" s="29"/>
      <c r="N108" s="25"/>
      <c r="O108" s="29"/>
      <c r="P108" s="25"/>
      <c r="Q108" s="25"/>
      <c r="R108" s="25"/>
      <c r="BL108" s="26" t="str">
        <f t="shared" si="10"/>
        <v/>
      </c>
      <c r="BM108" s="26" t="str">
        <f t="shared" si="11"/>
        <v/>
      </c>
      <c r="BN108" s="26" t="str">
        <f t="shared" si="12"/>
        <v/>
      </c>
      <c r="BO108" s="26" t="str">
        <f t="shared" si="13"/>
        <v/>
      </c>
      <c r="BP108" s="26" t="str">
        <f t="shared" si="14"/>
        <v/>
      </c>
      <c r="BQ108" s="26" t="str">
        <f t="shared" si="15"/>
        <v>-1</v>
      </c>
      <c r="BS108" s="26" t="str">
        <f t="shared" si="16"/>
        <v>-1</v>
      </c>
      <c r="BT108" s="26" t="str">
        <f t="shared" si="17"/>
        <v>-1</v>
      </c>
      <c r="BU108" s="26" t="str">
        <f t="shared" si="18"/>
        <v>-1</v>
      </c>
    </row>
    <row r="109" spans="1:73">
      <c r="A109" s="24" t="str">
        <f>IF(B109="","",IF(AND(B109&gt;1,Rapporteringskod!E109="Hela året"),"ÖVR"&amp;"1-"&amp;Rapporteringskod!A$2&amp;"-"&amp;Rapporteringskod!D$2&amp;"-"&amp;ROW(B108),IF(AND(B109&gt;1,Rapporteringskod!E109="Jan-Okt"),"ÖVR"&amp;"1-"&amp;Rapporteringskod!A$2&amp;"-"&amp;Rapporteringskod!D$2&amp;"-"&amp;ROW(B108),"ÖVR"&amp;"2-"&amp;Rapporteringskod!A$2&amp;"-"&amp;Rapporteringskod!D$2&amp;"-"&amp;ROW(B108))))</f>
        <v/>
      </c>
      <c r="B109" s="25"/>
      <c r="C109" s="25"/>
      <c r="D109" s="27"/>
      <c r="E109" s="27"/>
      <c r="F109" s="25"/>
      <c r="G109" s="28" t="str">
        <f>IF(B109="","",VLOOKUP(B109,Koder!A$1:B$365,2,FALSE))</f>
        <v/>
      </c>
      <c r="H109" s="25"/>
      <c r="I109" s="25"/>
      <c r="J109" s="25"/>
      <c r="K109" s="27"/>
      <c r="L109" s="27"/>
      <c r="M109" s="29"/>
      <c r="N109" s="25"/>
      <c r="O109" s="29"/>
      <c r="P109" s="25"/>
      <c r="Q109" s="25"/>
      <c r="R109" s="25"/>
      <c r="BL109" s="26" t="str">
        <f t="shared" si="10"/>
        <v/>
      </c>
      <c r="BM109" s="26" t="str">
        <f t="shared" si="11"/>
        <v/>
      </c>
      <c r="BN109" s="26" t="str">
        <f t="shared" si="12"/>
        <v/>
      </c>
      <c r="BO109" s="26" t="str">
        <f t="shared" si="13"/>
        <v/>
      </c>
      <c r="BP109" s="26" t="str">
        <f t="shared" si="14"/>
        <v/>
      </c>
      <c r="BQ109" s="26" t="str">
        <f t="shared" si="15"/>
        <v>-1</v>
      </c>
      <c r="BS109" s="26" t="str">
        <f t="shared" si="16"/>
        <v>-1</v>
      </c>
      <c r="BT109" s="26" t="str">
        <f t="shared" si="17"/>
        <v>-1</v>
      </c>
      <c r="BU109" s="26" t="str">
        <f t="shared" si="18"/>
        <v>-1</v>
      </c>
    </row>
    <row r="110" spans="1:73">
      <c r="A110" s="24" t="str">
        <f>IF(B110="","",IF(AND(B110&gt;1,Rapporteringskod!E110="Hela året"),"ÖVR"&amp;"1-"&amp;Rapporteringskod!A$2&amp;"-"&amp;Rapporteringskod!D$2&amp;"-"&amp;ROW(B109),IF(AND(B110&gt;1,Rapporteringskod!E110="Jan-Okt"),"ÖVR"&amp;"1-"&amp;Rapporteringskod!A$2&amp;"-"&amp;Rapporteringskod!D$2&amp;"-"&amp;ROW(B109),"ÖVR"&amp;"2-"&amp;Rapporteringskod!A$2&amp;"-"&amp;Rapporteringskod!D$2&amp;"-"&amp;ROW(B109))))</f>
        <v/>
      </c>
      <c r="B110" s="25"/>
      <c r="C110" s="25"/>
      <c r="D110" s="27"/>
      <c r="E110" s="27"/>
      <c r="F110" s="25"/>
      <c r="G110" s="28" t="str">
        <f>IF(B110="","",VLOOKUP(B110,Koder!A$1:B$365,2,FALSE))</f>
        <v/>
      </c>
      <c r="H110" s="25"/>
      <c r="I110" s="25"/>
      <c r="J110" s="25"/>
      <c r="K110" s="27"/>
      <c r="L110" s="27"/>
      <c r="M110" s="29"/>
      <c r="N110" s="25"/>
      <c r="O110" s="29"/>
      <c r="P110" s="25"/>
      <c r="Q110" s="25"/>
      <c r="R110" s="25"/>
      <c r="BL110" s="26" t="str">
        <f t="shared" si="10"/>
        <v/>
      </c>
      <c r="BM110" s="26" t="str">
        <f t="shared" si="11"/>
        <v/>
      </c>
      <c r="BN110" s="26" t="str">
        <f t="shared" si="12"/>
        <v/>
      </c>
      <c r="BO110" s="26" t="str">
        <f t="shared" si="13"/>
        <v/>
      </c>
      <c r="BP110" s="26" t="str">
        <f t="shared" si="14"/>
        <v/>
      </c>
      <c r="BQ110" s="26" t="str">
        <f t="shared" si="15"/>
        <v>-1</v>
      </c>
      <c r="BS110" s="26" t="str">
        <f t="shared" si="16"/>
        <v>-1</v>
      </c>
      <c r="BT110" s="26" t="str">
        <f t="shared" si="17"/>
        <v>-1</v>
      </c>
      <c r="BU110" s="26" t="str">
        <f t="shared" si="18"/>
        <v>-1</v>
      </c>
    </row>
    <row r="111" spans="1:73">
      <c r="A111" s="24" t="str">
        <f>IF(B111="","",IF(AND(B111&gt;1,Rapporteringskod!E111="Hela året"),"ÖVR"&amp;"1-"&amp;Rapporteringskod!A$2&amp;"-"&amp;Rapporteringskod!D$2&amp;"-"&amp;ROW(B110),IF(AND(B111&gt;1,Rapporteringskod!E111="Jan-Okt"),"ÖVR"&amp;"1-"&amp;Rapporteringskod!A$2&amp;"-"&amp;Rapporteringskod!D$2&amp;"-"&amp;ROW(B110),"ÖVR"&amp;"2-"&amp;Rapporteringskod!A$2&amp;"-"&amp;Rapporteringskod!D$2&amp;"-"&amp;ROW(B110))))</f>
        <v/>
      </c>
      <c r="B111" s="25"/>
      <c r="C111" s="25"/>
      <c r="D111" s="27"/>
      <c r="E111" s="27"/>
      <c r="F111" s="25"/>
      <c r="G111" s="28" t="str">
        <f>IF(B111="","",VLOOKUP(B111,Koder!A$1:B$365,2,FALSE))</f>
        <v/>
      </c>
      <c r="H111" s="25"/>
      <c r="I111" s="25"/>
      <c r="J111" s="25"/>
      <c r="K111" s="27"/>
      <c r="L111" s="27"/>
      <c r="M111" s="29"/>
      <c r="N111" s="25"/>
      <c r="O111" s="29"/>
      <c r="P111" s="25"/>
      <c r="Q111" s="25"/>
      <c r="R111" s="25"/>
      <c r="BL111" s="26" t="str">
        <f t="shared" si="10"/>
        <v/>
      </c>
      <c r="BM111" s="26" t="str">
        <f t="shared" si="11"/>
        <v/>
      </c>
      <c r="BN111" s="26" t="str">
        <f t="shared" si="12"/>
        <v/>
      </c>
      <c r="BO111" s="26" t="str">
        <f t="shared" si="13"/>
        <v/>
      </c>
      <c r="BP111" s="26" t="str">
        <f t="shared" si="14"/>
        <v/>
      </c>
      <c r="BQ111" s="26" t="str">
        <f t="shared" si="15"/>
        <v>-1</v>
      </c>
      <c r="BS111" s="26" t="str">
        <f t="shared" si="16"/>
        <v>-1</v>
      </c>
      <c r="BT111" s="26" t="str">
        <f t="shared" si="17"/>
        <v>-1</v>
      </c>
      <c r="BU111" s="26" t="str">
        <f t="shared" si="18"/>
        <v>-1</v>
      </c>
    </row>
    <row r="112" spans="1:73">
      <c r="A112" s="24" t="str">
        <f>IF(B112="","",IF(AND(B112&gt;1,Rapporteringskod!E112="Hela året"),"ÖVR"&amp;"1-"&amp;Rapporteringskod!A$2&amp;"-"&amp;Rapporteringskod!D$2&amp;"-"&amp;ROW(B111),IF(AND(B112&gt;1,Rapporteringskod!E112="Jan-Okt"),"ÖVR"&amp;"1-"&amp;Rapporteringskod!A$2&amp;"-"&amp;Rapporteringskod!D$2&amp;"-"&amp;ROW(B111),"ÖVR"&amp;"2-"&amp;Rapporteringskod!A$2&amp;"-"&amp;Rapporteringskod!D$2&amp;"-"&amp;ROW(B111))))</f>
        <v/>
      </c>
      <c r="B112" s="25"/>
      <c r="C112" s="25"/>
      <c r="D112" s="27"/>
      <c r="E112" s="27"/>
      <c r="F112" s="25"/>
      <c r="G112" s="28" t="str">
        <f>IF(B112="","",VLOOKUP(B112,Koder!A$1:B$365,2,FALSE))</f>
        <v/>
      </c>
      <c r="H112" s="25"/>
      <c r="I112" s="25"/>
      <c r="J112" s="25"/>
      <c r="K112" s="27"/>
      <c r="L112" s="27"/>
      <c r="M112" s="29"/>
      <c r="N112" s="25"/>
      <c r="O112" s="29"/>
      <c r="P112" s="25"/>
      <c r="Q112" s="25"/>
      <c r="R112" s="25"/>
      <c r="BL112" s="26" t="str">
        <f t="shared" si="10"/>
        <v/>
      </c>
      <c r="BM112" s="26" t="str">
        <f t="shared" si="11"/>
        <v/>
      </c>
      <c r="BN112" s="26" t="str">
        <f t="shared" si="12"/>
        <v/>
      </c>
      <c r="BO112" s="26" t="str">
        <f t="shared" si="13"/>
        <v/>
      </c>
      <c r="BP112" s="26" t="str">
        <f t="shared" si="14"/>
        <v/>
      </c>
      <c r="BQ112" s="26" t="str">
        <f t="shared" si="15"/>
        <v>-1</v>
      </c>
      <c r="BS112" s="26" t="str">
        <f t="shared" si="16"/>
        <v>-1</v>
      </c>
      <c r="BT112" s="26" t="str">
        <f t="shared" si="17"/>
        <v>-1</v>
      </c>
      <c r="BU112" s="26" t="str">
        <f t="shared" si="18"/>
        <v>-1</v>
      </c>
    </row>
    <row r="113" spans="1:73">
      <c r="A113" s="24" t="str">
        <f>IF(B113="","",IF(AND(B113&gt;1,Rapporteringskod!E113="Hela året"),"ÖVR"&amp;"1-"&amp;Rapporteringskod!A$2&amp;"-"&amp;Rapporteringskod!D$2&amp;"-"&amp;ROW(B112),IF(AND(B113&gt;1,Rapporteringskod!E113="Jan-Okt"),"ÖVR"&amp;"1-"&amp;Rapporteringskod!A$2&amp;"-"&amp;Rapporteringskod!D$2&amp;"-"&amp;ROW(B112),"ÖVR"&amp;"2-"&amp;Rapporteringskod!A$2&amp;"-"&amp;Rapporteringskod!D$2&amp;"-"&amp;ROW(B112))))</f>
        <v/>
      </c>
      <c r="B113" s="25"/>
      <c r="C113" s="25"/>
      <c r="D113" s="27"/>
      <c r="E113" s="27"/>
      <c r="F113" s="25"/>
      <c r="G113" s="28" t="str">
        <f>IF(B113="","",VLOOKUP(B113,Koder!A$1:B$365,2,FALSE))</f>
        <v/>
      </c>
      <c r="H113" s="25"/>
      <c r="I113" s="25"/>
      <c r="J113" s="25"/>
      <c r="K113" s="27"/>
      <c r="L113" s="27"/>
      <c r="M113" s="29"/>
      <c r="N113" s="25"/>
      <c r="O113" s="29"/>
      <c r="P113" s="25"/>
      <c r="Q113" s="25"/>
      <c r="R113" s="25"/>
      <c r="BL113" s="26" t="str">
        <f t="shared" si="10"/>
        <v/>
      </c>
      <c r="BM113" s="26" t="str">
        <f t="shared" si="11"/>
        <v/>
      </c>
      <c r="BN113" s="26" t="str">
        <f t="shared" si="12"/>
        <v/>
      </c>
      <c r="BO113" s="26" t="str">
        <f t="shared" si="13"/>
        <v/>
      </c>
      <c r="BP113" s="26" t="str">
        <f t="shared" si="14"/>
        <v/>
      </c>
      <c r="BQ113" s="26" t="str">
        <f t="shared" si="15"/>
        <v>-1</v>
      </c>
      <c r="BS113" s="26" t="str">
        <f t="shared" si="16"/>
        <v>-1</v>
      </c>
      <c r="BT113" s="26" t="str">
        <f t="shared" si="17"/>
        <v>-1</v>
      </c>
      <c r="BU113" s="26" t="str">
        <f t="shared" si="18"/>
        <v>-1</v>
      </c>
    </row>
    <row r="114" spans="1:73">
      <c r="A114" s="24" t="str">
        <f>IF(B114="","",IF(AND(B114&gt;1,Rapporteringskod!E114="Hela året"),"ÖVR"&amp;"1-"&amp;Rapporteringskod!A$2&amp;"-"&amp;Rapporteringskod!D$2&amp;"-"&amp;ROW(B113),IF(AND(B114&gt;1,Rapporteringskod!E114="Jan-Okt"),"ÖVR"&amp;"1-"&amp;Rapporteringskod!A$2&amp;"-"&amp;Rapporteringskod!D$2&amp;"-"&amp;ROW(B113),"ÖVR"&amp;"2-"&amp;Rapporteringskod!A$2&amp;"-"&amp;Rapporteringskod!D$2&amp;"-"&amp;ROW(B113))))</f>
        <v/>
      </c>
      <c r="B114" s="25"/>
      <c r="C114" s="25"/>
      <c r="D114" s="27"/>
      <c r="E114" s="27"/>
      <c r="F114" s="25"/>
      <c r="G114" s="28" t="str">
        <f>IF(B114="","",VLOOKUP(B114,Koder!A$1:B$365,2,FALSE))</f>
        <v/>
      </c>
      <c r="H114" s="25"/>
      <c r="I114" s="25"/>
      <c r="J114" s="25"/>
      <c r="K114" s="27"/>
      <c r="L114" s="27"/>
      <c r="M114" s="29"/>
      <c r="N114" s="25"/>
      <c r="O114" s="29"/>
      <c r="P114" s="25"/>
      <c r="Q114" s="25"/>
      <c r="R114" s="25"/>
      <c r="BL114" s="26" t="str">
        <f t="shared" si="10"/>
        <v/>
      </c>
      <c r="BM114" s="26" t="str">
        <f t="shared" si="11"/>
        <v/>
      </c>
      <c r="BN114" s="26" t="str">
        <f t="shared" si="12"/>
        <v/>
      </c>
      <c r="BO114" s="26" t="str">
        <f t="shared" si="13"/>
        <v/>
      </c>
      <c r="BP114" s="26" t="str">
        <f t="shared" si="14"/>
        <v/>
      </c>
      <c r="BQ114" s="26" t="str">
        <f t="shared" si="15"/>
        <v>-1</v>
      </c>
      <c r="BS114" s="26" t="str">
        <f t="shared" si="16"/>
        <v>-1</v>
      </c>
      <c r="BT114" s="26" t="str">
        <f t="shared" si="17"/>
        <v>-1</v>
      </c>
      <c r="BU114" s="26" t="str">
        <f t="shared" si="18"/>
        <v>-1</v>
      </c>
    </row>
    <row r="115" spans="1:73">
      <c r="A115" s="24" t="str">
        <f>IF(B115="","",IF(AND(B115&gt;1,Rapporteringskod!E115="Hela året"),"ÖVR"&amp;"1-"&amp;Rapporteringskod!A$2&amp;"-"&amp;Rapporteringskod!D$2&amp;"-"&amp;ROW(B114),IF(AND(B115&gt;1,Rapporteringskod!E115="Jan-Okt"),"ÖVR"&amp;"1-"&amp;Rapporteringskod!A$2&amp;"-"&amp;Rapporteringskod!D$2&amp;"-"&amp;ROW(B114),"ÖVR"&amp;"2-"&amp;Rapporteringskod!A$2&amp;"-"&amp;Rapporteringskod!D$2&amp;"-"&amp;ROW(B114))))</f>
        <v/>
      </c>
      <c r="B115" s="25"/>
      <c r="C115" s="25"/>
      <c r="D115" s="27"/>
      <c r="E115" s="27"/>
      <c r="F115" s="25"/>
      <c r="G115" s="28" t="str">
        <f>IF(B115="","",VLOOKUP(B115,Koder!A$1:B$365,2,FALSE))</f>
        <v/>
      </c>
      <c r="H115" s="25"/>
      <c r="I115" s="25"/>
      <c r="J115" s="25"/>
      <c r="K115" s="27"/>
      <c r="L115" s="27"/>
      <c r="M115" s="29"/>
      <c r="N115" s="25"/>
      <c r="O115" s="29"/>
      <c r="P115" s="25"/>
      <c r="Q115" s="25"/>
      <c r="R115" s="25"/>
      <c r="BL115" s="26" t="str">
        <f t="shared" si="10"/>
        <v/>
      </c>
      <c r="BM115" s="26" t="str">
        <f t="shared" si="11"/>
        <v/>
      </c>
      <c r="BN115" s="26" t="str">
        <f t="shared" si="12"/>
        <v/>
      </c>
      <c r="BO115" s="26" t="str">
        <f t="shared" si="13"/>
        <v/>
      </c>
      <c r="BP115" s="26" t="str">
        <f t="shared" si="14"/>
        <v/>
      </c>
      <c r="BQ115" s="26" t="str">
        <f t="shared" si="15"/>
        <v>-1</v>
      </c>
      <c r="BS115" s="26" t="str">
        <f t="shared" si="16"/>
        <v>-1</v>
      </c>
      <c r="BT115" s="26" t="str">
        <f t="shared" si="17"/>
        <v>-1</v>
      </c>
      <c r="BU115" s="26" t="str">
        <f t="shared" si="18"/>
        <v>-1</v>
      </c>
    </row>
    <row r="116" spans="1:73">
      <c r="A116" s="24" t="str">
        <f>IF(B116="","",IF(AND(B116&gt;1,Rapporteringskod!E116="Hela året"),"ÖVR"&amp;"1-"&amp;Rapporteringskod!A$2&amp;"-"&amp;Rapporteringskod!D$2&amp;"-"&amp;ROW(B115),IF(AND(B116&gt;1,Rapporteringskod!E116="Jan-Okt"),"ÖVR"&amp;"1-"&amp;Rapporteringskod!A$2&amp;"-"&amp;Rapporteringskod!D$2&amp;"-"&amp;ROW(B115),"ÖVR"&amp;"2-"&amp;Rapporteringskod!A$2&amp;"-"&amp;Rapporteringskod!D$2&amp;"-"&amp;ROW(B115))))</f>
        <v/>
      </c>
      <c r="B116" s="25"/>
      <c r="C116" s="25"/>
      <c r="D116" s="27"/>
      <c r="E116" s="27"/>
      <c r="F116" s="25"/>
      <c r="G116" s="28" t="str">
        <f>IF(B116="","",VLOOKUP(B116,Koder!A$1:B$365,2,FALSE))</f>
        <v/>
      </c>
      <c r="H116" s="25"/>
      <c r="I116" s="25"/>
      <c r="J116" s="25"/>
      <c r="K116" s="27"/>
      <c r="L116" s="27"/>
      <c r="M116" s="29"/>
      <c r="N116" s="25"/>
      <c r="O116" s="29"/>
      <c r="P116" s="25"/>
      <c r="Q116" s="25"/>
      <c r="R116" s="25"/>
      <c r="BL116" s="26" t="str">
        <f t="shared" si="10"/>
        <v/>
      </c>
      <c r="BM116" s="26" t="str">
        <f t="shared" si="11"/>
        <v/>
      </c>
      <c r="BN116" s="26" t="str">
        <f t="shared" si="12"/>
        <v/>
      </c>
      <c r="BO116" s="26" t="str">
        <f t="shared" si="13"/>
        <v/>
      </c>
      <c r="BP116" s="26" t="str">
        <f t="shared" si="14"/>
        <v/>
      </c>
      <c r="BQ116" s="26" t="str">
        <f t="shared" si="15"/>
        <v>-1</v>
      </c>
      <c r="BS116" s="26" t="str">
        <f t="shared" si="16"/>
        <v>-1</v>
      </c>
      <c r="BT116" s="26" t="str">
        <f t="shared" si="17"/>
        <v>-1</v>
      </c>
      <c r="BU116" s="26" t="str">
        <f t="shared" si="18"/>
        <v>-1</v>
      </c>
    </row>
    <row r="117" spans="1:73">
      <c r="A117" s="24" t="str">
        <f>IF(B117="","",IF(AND(B117&gt;1,Rapporteringskod!E117="Hela året"),"ÖVR"&amp;"1-"&amp;Rapporteringskod!A$2&amp;"-"&amp;Rapporteringskod!D$2&amp;"-"&amp;ROW(B116),IF(AND(B117&gt;1,Rapporteringskod!E117="Jan-Okt"),"ÖVR"&amp;"1-"&amp;Rapporteringskod!A$2&amp;"-"&amp;Rapporteringskod!D$2&amp;"-"&amp;ROW(B116),"ÖVR"&amp;"2-"&amp;Rapporteringskod!A$2&amp;"-"&amp;Rapporteringskod!D$2&amp;"-"&amp;ROW(B116))))</f>
        <v/>
      </c>
      <c r="B117" s="25"/>
      <c r="C117" s="25"/>
      <c r="D117" s="27"/>
      <c r="E117" s="27"/>
      <c r="F117" s="25"/>
      <c r="G117" s="28" t="str">
        <f>IF(B117="","",VLOOKUP(B117,Koder!A$1:B$365,2,FALSE))</f>
        <v/>
      </c>
      <c r="H117" s="25"/>
      <c r="I117" s="25"/>
      <c r="J117" s="25"/>
      <c r="K117" s="27"/>
      <c r="L117" s="27"/>
      <c r="M117" s="29"/>
      <c r="N117" s="25"/>
      <c r="O117" s="29"/>
      <c r="P117" s="25"/>
      <c r="Q117" s="25"/>
      <c r="R117" s="25"/>
      <c r="BL117" s="26" t="str">
        <f t="shared" si="10"/>
        <v/>
      </c>
      <c r="BM117" s="26" t="str">
        <f t="shared" si="11"/>
        <v/>
      </c>
      <c r="BN117" s="26" t="str">
        <f t="shared" si="12"/>
        <v/>
      </c>
      <c r="BO117" s="26" t="str">
        <f t="shared" si="13"/>
        <v/>
      </c>
      <c r="BP117" s="26" t="str">
        <f t="shared" si="14"/>
        <v/>
      </c>
      <c r="BQ117" s="26" t="str">
        <f t="shared" si="15"/>
        <v>-1</v>
      </c>
      <c r="BS117" s="26" t="str">
        <f t="shared" si="16"/>
        <v>-1</v>
      </c>
      <c r="BT117" s="26" t="str">
        <f t="shared" si="17"/>
        <v>-1</v>
      </c>
      <c r="BU117" s="26" t="str">
        <f t="shared" si="18"/>
        <v>-1</v>
      </c>
    </row>
    <row r="118" spans="1:73">
      <c r="A118" s="24" t="str">
        <f>IF(B118="","",IF(AND(B118&gt;1,Rapporteringskod!E118="Hela året"),"ÖVR"&amp;"1-"&amp;Rapporteringskod!A$2&amp;"-"&amp;Rapporteringskod!D$2&amp;"-"&amp;ROW(B117),IF(AND(B118&gt;1,Rapporteringskod!E118="Jan-Okt"),"ÖVR"&amp;"1-"&amp;Rapporteringskod!A$2&amp;"-"&amp;Rapporteringskod!D$2&amp;"-"&amp;ROW(B117),"ÖVR"&amp;"2-"&amp;Rapporteringskod!A$2&amp;"-"&amp;Rapporteringskod!D$2&amp;"-"&amp;ROW(B117))))</f>
        <v/>
      </c>
      <c r="B118" s="25"/>
      <c r="C118" s="25"/>
      <c r="D118" s="27"/>
      <c r="E118" s="27"/>
      <c r="F118" s="25"/>
      <c r="G118" s="28" t="str">
        <f>IF(B118="","",VLOOKUP(B118,Koder!A$1:B$365,2,FALSE))</f>
        <v/>
      </c>
      <c r="H118" s="25"/>
      <c r="I118" s="25"/>
      <c r="J118" s="25"/>
      <c r="K118" s="27"/>
      <c r="L118" s="27"/>
      <c r="M118" s="29"/>
      <c r="N118" s="25"/>
      <c r="O118" s="29"/>
      <c r="P118" s="25"/>
      <c r="Q118" s="25"/>
      <c r="R118" s="25"/>
      <c r="BL118" s="26" t="str">
        <f t="shared" si="10"/>
        <v/>
      </c>
      <c r="BM118" s="26" t="str">
        <f t="shared" si="11"/>
        <v/>
      </c>
      <c r="BN118" s="26" t="str">
        <f t="shared" si="12"/>
        <v/>
      </c>
      <c r="BO118" s="26" t="str">
        <f t="shared" si="13"/>
        <v/>
      </c>
      <c r="BP118" s="26" t="str">
        <f t="shared" si="14"/>
        <v/>
      </c>
      <c r="BQ118" s="26" t="str">
        <f t="shared" si="15"/>
        <v>-1</v>
      </c>
      <c r="BS118" s="26" t="str">
        <f t="shared" si="16"/>
        <v>-1</v>
      </c>
      <c r="BT118" s="26" t="str">
        <f t="shared" si="17"/>
        <v>-1</v>
      </c>
      <c r="BU118" s="26" t="str">
        <f t="shared" si="18"/>
        <v>-1</v>
      </c>
    </row>
    <row r="119" spans="1:73">
      <c r="A119" s="24" t="str">
        <f>IF(B119="","",IF(AND(B119&gt;1,Rapporteringskod!E119="Hela året"),"ÖVR"&amp;"1-"&amp;Rapporteringskod!A$2&amp;"-"&amp;Rapporteringskod!D$2&amp;"-"&amp;ROW(B118),IF(AND(B119&gt;1,Rapporteringskod!E119="Jan-Okt"),"ÖVR"&amp;"1-"&amp;Rapporteringskod!A$2&amp;"-"&amp;Rapporteringskod!D$2&amp;"-"&amp;ROW(B118),"ÖVR"&amp;"2-"&amp;Rapporteringskod!A$2&amp;"-"&amp;Rapporteringskod!D$2&amp;"-"&amp;ROW(B118))))</f>
        <v/>
      </c>
      <c r="B119" s="25"/>
      <c r="C119" s="25"/>
      <c r="D119" s="27"/>
      <c r="E119" s="27"/>
      <c r="F119" s="25"/>
      <c r="G119" s="28" t="str">
        <f>IF(B119="","",VLOOKUP(B119,Koder!A$1:B$365,2,FALSE))</f>
        <v/>
      </c>
      <c r="H119" s="25"/>
      <c r="I119" s="25"/>
      <c r="J119" s="25"/>
      <c r="K119" s="27"/>
      <c r="L119" s="27"/>
      <c r="M119" s="29"/>
      <c r="N119" s="25"/>
      <c r="O119" s="29"/>
      <c r="P119" s="25"/>
      <c r="Q119" s="25"/>
      <c r="R119" s="25"/>
      <c r="BL119" s="26" t="str">
        <f t="shared" si="10"/>
        <v/>
      </c>
      <c r="BM119" s="26" t="str">
        <f t="shared" si="11"/>
        <v/>
      </c>
      <c r="BN119" s="26" t="str">
        <f t="shared" si="12"/>
        <v/>
      </c>
      <c r="BO119" s="26" t="str">
        <f t="shared" si="13"/>
        <v/>
      </c>
      <c r="BP119" s="26" t="str">
        <f t="shared" si="14"/>
        <v/>
      </c>
      <c r="BQ119" s="26" t="str">
        <f t="shared" si="15"/>
        <v>-1</v>
      </c>
      <c r="BS119" s="26" t="str">
        <f t="shared" si="16"/>
        <v>-1</v>
      </c>
      <c r="BT119" s="26" t="str">
        <f t="shared" si="17"/>
        <v>-1</v>
      </c>
      <c r="BU119" s="26" t="str">
        <f t="shared" si="18"/>
        <v>-1</v>
      </c>
    </row>
    <row r="120" spans="1:73">
      <c r="A120" s="24" t="str">
        <f>IF(B120="","",IF(AND(B120&gt;1,Rapporteringskod!E120="Hela året"),"ÖVR"&amp;"1-"&amp;Rapporteringskod!A$2&amp;"-"&amp;Rapporteringskod!D$2&amp;"-"&amp;ROW(B119),IF(AND(B120&gt;1,Rapporteringskod!E120="Jan-Okt"),"ÖVR"&amp;"1-"&amp;Rapporteringskod!A$2&amp;"-"&amp;Rapporteringskod!D$2&amp;"-"&amp;ROW(B119),"ÖVR"&amp;"2-"&amp;Rapporteringskod!A$2&amp;"-"&amp;Rapporteringskod!D$2&amp;"-"&amp;ROW(B119))))</f>
        <v/>
      </c>
      <c r="B120" s="25"/>
      <c r="C120" s="25"/>
      <c r="D120" s="27"/>
      <c r="E120" s="27"/>
      <c r="F120" s="25"/>
      <c r="G120" s="28" t="str">
        <f>IF(B120="","",VLOOKUP(B120,Koder!A$1:B$365,2,FALSE))</f>
        <v/>
      </c>
      <c r="H120" s="25"/>
      <c r="I120" s="25"/>
      <c r="J120" s="25"/>
      <c r="K120" s="27"/>
      <c r="L120" s="27"/>
      <c r="M120" s="29"/>
      <c r="N120" s="25"/>
      <c r="O120" s="29"/>
      <c r="P120" s="25"/>
      <c r="Q120" s="25"/>
      <c r="R120" s="25"/>
      <c r="BL120" s="26" t="str">
        <f t="shared" si="10"/>
        <v/>
      </c>
      <c r="BM120" s="26" t="str">
        <f t="shared" si="11"/>
        <v/>
      </c>
      <c r="BN120" s="26" t="str">
        <f t="shared" si="12"/>
        <v/>
      </c>
      <c r="BO120" s="26" t="str">
        <f t="shared" si="13"/>
        <v/>
      </c>
      <c r="BP120" s="26" t="str">
        <f t="shared" si="14"/>
        <v/>
      </c>
      <c r="BQ120" s="26" t="str">
        <f t="shared" si="15"/>
        <v>-1</v>
      </c>
      <c r="BS120" s="26" t="str">
        <f t="shared" si="16"/>
        <v>-1</v>
      </c>
      <c r="BT120" s="26" t="str">
        <f t="shared" si="17"/>
        <v>-1</v>
      </c>
      <c r="BU120" s="26" t="str">
        <f t="shared" si="18"/>
        <v>-1</v>
      </c>
    </row>
    <row r="121" spans="1:73">
      <c r="A121" s="24" t="str">
        <f>IF(B121="","",IF(AND(B121&gt;1,Rapporteringskod!E121="Hela året"),"ÖVR"&amp;"1-"&amp;Rapporteringskod!A$2&amp;"-"&amp;Rapporteringskod!D$2&amp;"-"&amp;ROW(B120),IF(AND(B121&gt;1,Rapporteringskod!E121="Jan-Okt"),"ÖVR"&amp;"1-"&amp;Rapporteringskod!A$2&amp;"-"&amp;Rapporteringskod!D$2&amp;"-"&amp;ROW(B120),"ÖVR"&amp;"2-"&amp;Rapporteringskod!A$2&amp;"-"&amp;Rapporteringskod!D$2&amp;"-"&amp;ROW(B120))))</f>
        <v/>
      </c>
      <c r="B121" s="25"/>
      <c r="C121" s="25"/>
      <c r="D121" s="27"/>
      <c r="E121" s="27"/>
      <c r="F121" s="25"/>
      <c r="G121" s="28" t="str">
        <f>IF(B121="","",VLOOKUP(B121,Koder!A$1:B$365,2,FALSE))</f>
        <v/>
      </c>
      <c r="H121" s="25"/>
      <c r="I121" s="25"/>
      <c r="J121" s="25"/>
      <c r="K121" s="27"/>
      <c r="L121" s="27"/>
      <c r="M121" s="29"/>
      <c r="N121" s="25"/>
      <c r="O121" s="29"/>
      <c r="P121" s="25"/>
      <c r="Q121" s="25"/>
      <c r="R121" s="25"/>
      <c r="BL121" s="26" t="str">
        <f t="shared" si="10"/>
        <v/>
      </c>
      <c r="BM121" s="26" t="str">
        <f t="shared" si="11"/>
        <v/>
      </c>
      <c r="BN121" s="26" t="str">
        <f t="shared" si="12"/>
        <v/>
      </c>
      <c r="BO121" s="26" t="str">
        <f t="shared" si="13"/>
        <v/>
      </c>
      <c r="BP121" s="26" t="str">
        <f t="shared" si="14"/>
        <v/>
      </c>
      <c r="BQ121" s="26" t="str">
        <f t="shared" si="15"/>
        <v>-1</v>
      </c>
      <c r="BS121" s="26" t="str">
        <f t="shared" si="16"/>
        <v>-1</v>
      </c>
      <c r="BT121" s="26" t="str">
        <f t="shared" si="17"/>
        <v>-1</v>
      </c>
      <c r="BU121" s="26" t="str">
        <f t="shared" si="18"/>
        <v>-1</v>
      </c>
    </row>
    <row r="122" spans="1:73">
      <c r="A122" s="24" t="str">
        <f>IF(B122="","",IF(AND(B122&gt;1,Rapporteringskod!E122="Hela året"),"ÖVR"&amp;"1-"&amp;Rapporteringskod!A$2&amp;"-"&amp;Rapporteringskod!D$2&amp;"-"&amp;ROW(B121),IF(AND(B122&gt;1,Rapporteringskod!E122="Jan-Okt"),"ÖVR"&amp;"1-"&amp;Rapporteringskod!A$2&amp;"-"&amp;Rapporteringskod!D$2&amp;"-"&amp;ROW(B121),"ÖVR"&amp;"2-"&amp;Rapporteringskod!A$2&amp;"-"&amp;Rapporteringskod!D$2&amp;"-"&amp;ROW(B121))))</f>
        <v/>
      </c>
      <c r="B122" s="25"/>
      <c r="C122" s="25"/>
      <c r="D122" s="27"/>
      <c r="E122" s="27"/>
      <c r="F122" s="25"/>
      <c r="G122" s="28" t="str">
        <f>IF(B122="","",VLOOKUP(B122,Koder!A$1:B$365,2,FALSE))</f>
        <v/>
      </c>
      <c r="H122" s="25"/>
      <c r="I122" s="25"/>
      <c r="J122" s="25"/>
      <c r="K122" s="27"/>
      <c r="L122" s="27"/>
      <c r="M122" s="29"/>
      <c r="N122" s="25"/>
      <c r="O122" s="29"/>
      <c r="P122" s="25"/>
      <c r="Q122" s="25"/>
      <c r="R122" s="25"/>
      <c r="BL122" s="26" t="str">
        <f t="shared" si="10"/>
        <v/>
      </c>
      <c r="BM122" s="26" t="str">
        <f t="shared" si="11"/>
        <v/>
      </c>
      <c r="BN122" s="26" t="str">
        <f t="shared" si="12"/>
        <v/>
      </c>
      <c r="BO122" s="26" t="str">
        <f t="shared" si="13"/>
        <v/>
      </c>
      <c r="BP122" s="26" t="str">
        <f t="shared" si="14"/>
        <v/>
      </c>
      <c r="BQ122" s="26" t="str">
        <f t="shared" si="15"/>
        <v>-1</v>
      </c>
      <c r="BS122" s="26" t="str">
        <f t="shared" si="16"/>
        <v>-1</v>
      </c>
      <c r="BT122" s="26" t="str">
        <f t="shared" si="17"/>
        <v>-1</v>
      </c>
      <c r="BU122" s="26" t="str">
        <f t="shared" si="18"/>
        <v>-1</v>
      </c>
    </row>
    <row r="123" spans="1:73">
      <c r="A123" s="24" t="str">
        <f>IF(B123="","",IF(AND(B123&gt;1,Rapporteringskod!E123="Hela året"),"ÖVR"&amp;"1-"&amp;Rapporteringskod!A$2&amp;"-"&amp;Rapporteringskod!D$2&amp;"-"&amp;ROW(B122),IF(AND(B123&gt;1,Rapporteringskod!E123="Jan-Okt"),"ÖVR"&amp;"1-"&amp;Rapporteringskod!A$2&amp;"-"&amp;Rapporteringskod!D$2&amp;"-"&amp;ROW(B122),"ÖVR"&amp;"2-"&amp;Rapporteringskod!A$2&amp;"-"&amp;Rapporteringskod!D$2&amp;"-"&amp;ROW(B122))))</f>
        <v/>
      </c>
      <c r="B123" s="25"/>
      <c r="C123" s="25"/>
      <c r="D123" s="27"/>
      <c r="E123" s="27"/>
      <c r="F123" s="25"/>
      <c r="G123" s="28" t="str">
        <f>IF(B123="","",VLOOKUP(B123,Koder!A$1:B$365,2,FALSE))</f>
        <v/>
      </c>
      <c r="H123" s="25"/>
      <c r="I123" s="25"/>
      <c r="J123" s="25"/>
      <c r="K123" s="27"/>
      <c r="L123" s="27"/>
      <c r="M123" s="29"/>
      <c r="N123" s="25"/>
      <c r="O123" s="29"/>
      <c r="P123" s="25"/>
      <c r="Q123" s="25"/>
      <c r="R123" s="25"/>
      <c r="BL123" s="26" t="str">
        <f t="shared" si="10"/>
        <v/>
      </c>
      <c r="BM123" s="26" t="str">
        <f t="shared" si="11"/>
        <v/>
      </c>
      <c r="BN123" s="26" t="str">
        <f t="shared" si="12"/>
        <v/>
      </c>
      <c r="BO123" s="26" t="str">
        <f t="shared" si="13"/>
        <v/>
      </c>
      <c r="BP123" s="26" t="str">
        <f t="shared" si="14"/>
        <v/>
      </c>
      <c r="BQ123" s="26" t="str">
        <f t="shared" si="15"/>
        <v>-1</v>
      </c>
      <c r="BS123" s="26" t="str">
        <f t="shared" si="16"/>
        <v>-1</v>
      </c>
      <c r="BT123" s="26" t="str">
        <f t="shared" si="17"/>
        <v>-1</v>
      </c>
      <c r="BU123" s="26" t="str">
        <f t="shared" si="18"/>
        <v>-1</v>
      </c>
    </row>
    <row r="124" spans="1:73">
      <c r="A124" s="24" t="str">
        <f>IF(B124="","",IF(AND(B124&gt;1,Rapporteringskod!E124="Hela året"),"ÖVR"&amp;"1-"&amp;Rapporteringskod!A$2&amp;"-"&amp;Rapporteringskod!D$2&amp;"-"&amp;ROW(B123),IF(AND(B124&gt;1,Rapporteringskod!E124="Jan-Okt"),"ÖVR"&amp;"1-"&amp;Rapporteringskod!A$2&amp;"-"&amp;Rapporteringskod!D$2&amp;"-"&amp;ROW(B123),"ÖVR"&amp;"2-"&amp;Rapporteringskod!A$2&amp;"-"&amp;Rapporteringskod!D$2&amp;"-"&amp;ROW(B123))))</f>
        <v/>
      </c>
      <c r="B124" s="25"/>
      <c r="C124" s="25"/>
      <c r="D124" s="27"/>
      <c r="E124" s="27"/>
      <c r="F124" s="25"/>
      <c r="G124" s="28" t="str">
        <f>IF(B124="","",VLOOKUP(B124,Koder!A$1:B$365,2,FALSE))</f>
        <v/>
      </c>
      <c r="H124" s="25"/>
      <c r="I124" s="25"/>
      <c r="J124" s="25"/>
      <c r="K124" s="27"/>
      <c r="L124" s="27"/>
      <c r="M124" s="29"/>
      <c r="N124" s="25"/>
      <c r="O124" s="29"/>
      <c r="P124" s="25"/>
      <c r="Q124" s="25"/>
      <c r="R124" s="25"/>
      <c r="BL124" s="26" t="str">
        <f t="shared" si="10"/>
        <v/>
      </c>
      <c r="BM124" s="26" t="str">
        <f t="shared" si="11"/>
        <v/>
      </c>
      <c r="BN124" s="26" t="str">
        <f t="shared" si="12"/>
        <v/>
      </c>
      <c r="BO124" s="26" t="str">
        <f t="shared" si="13"/>
        <v/>
      </c>
      <c r="BP124" s="26" t="str">
        <f t="shared" si="14"/>
        <v/>
      </c>
      <c r="BQ124" s="26" t="str">
        <f t="shared" si="15"/>
        <v>-1</v>
      </c>
      <c r="BS124" s="26" t="str">
        <f t="shared" si="16"/>
        <v>-1</v>
      </c>
      <c r="BT124" s="26" t="str">
        <f t="shared" si="17"/>
        <v>-1</v>
      </c>
      <c r="BU124" s="26" t="str">
        <f t="shared" si="18"/>
        <v>-1</v>
      </c>
    </row>
    <row r="125" spans="1:73">
      <c r="A125" s="24" t="str">
        <f>IF(B125="","",IF(AND(B125&gt;1,Rapporteringskod!E125="Hela året"),"ÖVR"&amp;"1-"&amp;Rapporteringskod!A$2&amp;"-"&amp;Rapporteringskod!D$2&amp;"-"&amp;ROW(B124),IF(AND(B125&gt;1,Rapporteringskod!E125="Jan-Okt"),"ÖVR"&amp;"1-"&amp;Rapporteringskod!A$2&amp;"-"&amp;Rapporteringskod!D$2&amp;"-"&amp;ROW(B124),"ÖVR"&amp;"2-"&amp;Rapporteringskod!A$2&amp;"-"&amp;Rapporteringskod!D$2&amp;"-"&amp;ROW(B124))))</f>
        <v/>
      </c>
      <c r="B125" s="25"/>
      <c r="C125" s="25"/>
      <c r="D125" s="27"/>
      <c r="E125" s="27"/>
      <c r="F125" s="25"/>
      <c r="G125" s="28" t="str">
        <f>IF(B125="","",VLOOKUP(B125,Koder!A$1:B$365,2,FALSE))</f>
        <v/>
      </c>
      <c r="H125" s="25"/>
      <c r="I125" s="25"/>
      <c r="J125" s="25"/>
      <c r="K125" s="27"/>
      <c r="L125" s="27"/>
      <c r="M125" s="29"/>
      <c r="N125" s="25"/>
      <c r="O125" s="29"/>
      <c r="P125" s="25"/>
      <c r="Q125" s="25"/>
      <c r="R125" s="25"/>
      <c r="BL125" s="26" t="str">
        <f t="shared" si="10"/>
        <v/>
      </c>
      <c r="BM125" s="26" t="str">
        <f t="shared" si="11"/>
        <v/>
      </c>
      <c r="BN125" s="26" t="str">
        <f t="shared" si="12"/>
        <v/>
      </c>
      <c r="BO125" s="26" t="str">
        <f t="shared" si="13"/>
        <v/>
      </c>
      <c r="BP125" s="26" t="str">
        <f t="shared" si="14"/>
        <v/>
      </c>
      <c r="BQ125" s="26" t="str">
        <f t="shared" si="15"/>
        <v>-1</v>
      </c>
      <c r="BS125" s="26" t="str">
        <f t="shared" si="16"/>
        <v>-1</v>
      </c>
      <c r="BT125" s="26" t="str">
        <f t="shared" si="17"/>
        <v>-1</v>
      </c>
      <c r="BU125" s="26" t="str">
        <f t="shared" si="18"/>
        <v>-1</v>
      </c>
    </row>
    <row r="126" spans="1:73">
      <c r="A126" s="24" t="str">
        <f>IF(B126="","",IF(AND(B126&gt;1,Rapporteringskod!E126="Hela året"),"ÖVR"&amp;"1-"&amp;Rapporteringskod!A$2&amp;"-"&amp;Rapporteringskod!D$2&amp;"-"&amp;ROW(B125),IF(AND(B126&gt;1,Rapporteringskod!E126="Jan-Okt"),"ÖVR"&amp;"1-"&amp;Rapporteringskod!A$2&amp;"-"&amp;Rapporteringskod!D$2&amp;"-"&amp;ROW(B125),"ÖVR"&amp;"2-"&amp;Rapporteringskod!A$2&amp;"-"&amp;Rapporteringskod!D$2&amp;"-"&amp;ROW(B125))))</f>
        <v/>
      </c>
      <c r="B126" s="25"/>
      <c r="C126" s="25"/>
      <c r="D126" s="27"/>
      <c r="E126" s="27"/>
      <c r="F126" s="25"/>
      <c r="G126" s="28" t="str">
        <f>IF(B126="","",VLOOKUP(B126,Koder!A$1:B$365,2,FALSE))</f>
        <v/>
      </c>
      <c r="H126" s="25"/>
      <c r="I126" s="25"/>
      <c r="J126" s="25"/>
      <c r="K126" s="27"/>
      <c r="L126" s="27"/>
      <c r="M126" s="29"/>
      <c r="N126" s="25"/>
      <c r="O126" s="29"/>
      <c r="P126" s="25"/>
      <c r="Q126" s="25"/>
      <c r="R126" s="25"/>
      <c r="BL126" s="26" t="str">
        <f t="shared" si="10"/>
        <v/>
      </c>
      <c r="BM126" s="26" t="str">
        <f t="shared" si="11"/>
        <v/>
      </c>
      <c r="BN126" s="26" t="str">
        <f t="shared" si="12"/>
        <v/>
      </c>
      <c r="BO126" s="26" t="str">
        <f t="shared" si="13"/>
        <v/>
      </c>
      <c r="BP126" s="26" t="str">
        <f t="shared" si="14"/>
        <v/>
      </c>
      <c r="BQ126" s="26" t="str">
        <f t="shared" si="15"/>
        <v>-1</v>
      </c>
      <c r="BS126" s="26" t="str">
        <f t="shared" si="16"/>
        <v>-1</v>
      </c>
      <c r="BT126" s="26" t="str">
        <f t="shared" si="17"/>
        <v>-1</v>
      </c>
      <c r="BU126" s="26" t="str">
        <f t="shared" si="18"/>
        <v>-1</v>
      </c>
    </row>
    <row r="127" spans="1:73">
      <c r="A127" s="24" t="str">
        <f>IF(B127="","",IF(AND(B127&gt;1,Rapporteringskod!E127="Hela året"),"ÖVR"&amp;"1-"&amp;Rapporteringskod!A$2&amp;"-"&amp;Rapporteringskod!D$2&amp;"-"&amp;ROW(B126),IF(AND(B127&gt;1,Rapporteringskod!E127="Jan-Okt"),"ÖVR"&amp;"1-"&amp;Rapporteringskod!A$2&amp;"-"&amp;Rapporteringskod!D$2&amp;"-"&amp;ROW(B126),"ÖVR"&amp;"2-"&amp;Rapporteringskod!A$2&amp;"-"&amp;Rapporteringskod!D$2&amp;"-"&amp;ROW(B126))))</f>
        <v/>
      </c>
      <c r="B127" s="25"/>
      <c r="C127" s="25"/>
      <c r="D127" s="27"/>
      <c r="E127" s="27"/>
      <c r="F127" s="25"/>
      <c r="G127" s="28" t="str">
        <f>IF(B127="","",VLOOKUP(B127,Koder!A$1:B$365,2,FALSE))</f>
        <v/>
      </c>
      <c r="H127" s="25"/>
      <c r="I127" s="25"/>
      <c r="J127" s="25"/>
      <c r="K127" s="27"/>
      <c r="L127" s="27"/>
      <c r="M127" s="29"/>
      <c r="N127" s="25"/>
      <c r="O127" s="29"/>
      <c r="P127" s="25"/>
      <c r="Q127" s="25"/>
      <c r="R127" s="25"/>
      <c r="BL127" s="26" t="str">
        <f t="shared" si="10"/>
        <v/>
      </c>
      <c r="BM127" s="26" t="str">
        <f t="shared" si="11"/>
        <v/>
      </c>
      <c r="BN127" s="26" t="str">
        <f t="shared" si="12"/>
        <v/>
      </c>
      <c r="BO127" s="26" t="str">
        <f t="shared" si="13"/>
        <v/>
      </c>
      <c r="BP127" s="26" t="str">
        <f t="shared" si="14"/>
        <v/>
      </c>
      <c r="BQ127" s="26" t="str">
        <f t="shared" si="15"/>
        <v>-1</v>
      </c>
      <c r="BS127" s="26" t="str">
        <f t="shared" si="16"/>
        <v>-1</v>
      </c>
      <c r="BT127" s="26" t="str">
        <f t="shared" si="17"/>
        <v>-1</v>
      </c>
      <c r="BU127" s="26" t="str">
        <f t="shared" si="18"/>
        <v>-1</v>
      </c>
    </row>
    <row r="128" spans="1:73">
      <c r="A128" s="24" t="str">
        <f>IF(B128="","",IF(AND(B128&gt;1,Rapporteringskod!E128="Hela året"),"ÖVR"&amp;"1-"&amp;Rapporteringskod!A$2&amp;"-"&amp;Rapporteringskod!D$2&amp;"-"&amp;ROW(B127),IF(AND(B128&gt;1,Rapporteringskod!E128="Jan-Okt"),"ÖVR"&amp;"1-"&amp;Rapporteringskod!A$2&amp;"-"&amp;Rapporteringskod!D$2&amp;"-"&amp;ROW(B127),"ÖVR"&amp;"2-"&amp;Rapporteringskod!A$2&amp;"-"&amp;Rapporteringskod!D$2&amp;"-"&amp;ROW(B127))))</f>
        <v/>
      </c>
      <c r="B128" s="25"/>
      <c r="C128" s="25"/>
      <c r="D128" s="27"/>
      <c r="E128" s="27"/>
      <c r="F128" s="25"/>
      <c r="G128" s="28" t="str">
        <f>IF(B128="","",VLOOKUP(B128,Koder!A$1:B$365,2,FALSE))</f>
        <v/>
      </c>
      <c r="H128" s="25"/>
      <c r="I128" s="25"/>
      <c r="J128" s="25"/>
      <c r="K128" s="27"/>
      <c r="L128" s="27"/>
      <c r="M128" s="29"/>
      <c r="N128" s="25"/>
      <c r="O128" s="29"/>
      <c r="P128" s="25"/>
      <c r="Q128" s="25"/>
      <c r="R128" s="25"/>
      <c r="BL128" s="26" t="str">
        <f t="shared" si="10"/>
        <v/>
      </c>
      <c r="BM128" s="26" t="str">
        <f t="shared" si="11"/>
        <v/>
      </c>
      <c r="BN128" s="26" t="str">
        <f t="shared" si="12"/>
        <v/>
      </c>
      <c r="BO128" s="26" t="str">
        <f t="shared" si="13"/>
        <v/>
      </c>
      <c r="BP128" s="26" t="str">
        <f t="shared" si="14"/>
        <v/>
      </c>
      <c r="BQ128" s="26" t="str">
        <f t="shared" si="15"/>
        <v>-1</v>
      </c>
      <c r="BS128" s="26" t="str">
        <f t="shared" si="16"/>
        <v>-1</v>
      </c>
      <c r="BT128" s="26" t="str">
        <f t="shared" si="17"/>
        <v>-1</v>
      </c>
      <c r="BU128" s="26" t="str">
        <f t="shared" si="18"/>
        <v>-1</v>
      </c>
    </row>
    <row r="129" spans="1:73">
      <c r="A129" s="24" t="str">
        <f>IF(B129="","",IF(AND(B129&gt;1,Rapporteringskod!E129="Hela året"),"ÖVR"&amp;"1-"&amp;Rapporteringskod!A$2&amp;"-"&amp;Rapporteringskod!D$2&amp;"-"&amp;ROW(B128),IF(AND(B129&gt;1,Rapporteringskod!E129="Jan-Okt"),"ÖVR"&amp;"1-"&amp;Rapporteringskod!A$2&amp;"-"&amp;Rapporteringskod!D$2&amp;"-"&amp;ROW(B128),"ÖVR"&amp;"2-"&amp;Rapporteringskod!A$2&amp;"-"&amp;Rapporteringskod!D$2&amp;"-"&amp;ROW(B128))))</f>
        <v/>
      </c>
      <c r="B129" s="25"/>
      <c r="C129" s="25"/>
      <c r="D129" s="27"/>
      <c r="E129" s="27"/>
      <c r="F129" s="25"/>
      <c r="G129" s="28" t="str">
        <f>IF(B129="","",VLOOKUP(B129,Koder!A$1:B$365,2,FALSE))</f>
        <v/>
      </c>
      <c r="H129" s="25"/>
      <c r="I129" s="25"/>
      <c r="J129" s="25"/>
      <c r="K129" s="27"/>
      <c r="L129" s="27"/>
      <c r="M129" s="29"/>
      <c r="N129" s="25"/>
      <c r="O129" s="29"/>
      <c r="P129" s="25"/>
      <c r="Q129" s="25"/>
      <c r="R129" s="25"/>
      <c r="BL129" s="26" t="str">
        <f t="shared" si="10"/>
        <v/>
      </c>
      <c r="BM129" s="26" t="str">
        <f t="shared" si="11"/>
        <v/>
      </c>
      <c r="BN129" s="26" t="str">
        <f t="shared" si="12"/>
        <v/>
      </c>
      <c r="BO129" s="26" t="str">
        <f t="shared" si="13"/>
        <v/>
      </c>
      <c r="BP129" s="26" t="str">
        <f t="shared" si="14"/>
        <v/>
      </c>
      <c r="BQ129" s="26" t="str">
        <f t="shared" si="15"/>
        <v>-1</v>
      </c>
      <c r="BS129" s="26" t="str">
        <f t="shared" si="16"/>
        <v>-1</v>
      </c>
      <c r="BT129" s="26" t="str">
        <f t="shared" si="17"/>
        <v>-1</v>
      </c>
      <c r="BU129" s="26" t="str">
        <f t="shared" si="18"/>
        <v>-1</v>
      </c>
    </row>
    <row r="130" spans="1:73">
      <c r="A130" s="24" t="str">
        <f>IF(B130="","",IF(AND(B130&gt;1,Rapporteringskod!E130="Hela året"),"ÖVR"&amp;"1-"&amp;Rapporteringskod!A$2&amp;"-"&amp;Rapporteringskod!D$2&amp;"-"&amp;ROW(B129),IF(AND(B130&gt;1,Rapporteringskod!E130="Jan-Okt"),"ÖVR"&amp;"1-"&amp;Rapporteringskod!A$2&amp;"-"&amp;Rapporteringskod!D$2&amp;"-"&amp;ROW(B129),"ÖVR"&amp;"2-"&amp;Rapporteringskod!A$2&amp;"-"&amp;Rapporteringskod!D$2&amp;"-"&amp;ROW(B129))))</f>
        <v/>
      </c>
      <c r="B130" s="25"/>
      <c r="C130" s="25"/>
      <c r="D130" s="27"/>
      <c r="E130" s="27"/>
      <c r="F130" s="25"/>
      <c r="G130" s="28" t="str">
        <f>IF(B130="","",VLOOKUP(B130,Koder!A$1:B$365,2,FALSE))</f>
        <v/>
      </c>
      <c r="H130" s="25"/>
      <c r="I130" s="25"/>
      <c r="J130" s="25"/>
      <c r="K130" s="27"/>
      <c r="L130" s="27"/>
      <c r="M130" s="29"/>
      <c r="N130" s="25"/>
      <c r="O130" s="29"/>
      <c r="P130" s="25"/>
      <c r="Q130" s="25"/>
      <c r="R130" s="25"/>
      <c r="BL130" s="26" t="str">
        <f t="shared" si="10"/>
        <v/>
      </c>
      <c r="BM130" s="26" t="str">
        <f t="shared" si="11"/>
        <v/>
      </c>
      <c r="BN130" s="26" t="str">
        <f t="shared" si="12"/>
        <v/>
      </c>
      <c r="BO130" s="26" t="str">
        <f t="shared" si="13"/>
        <v/>
      </c>
      <c r="BP130" s="26" t="str">
        <f t="shared" si="14"/>
        <v/>
      </c>
      <c r="BQ130" s="26" t="str">
        <f t="shared" si="15"/>
        <v>-1</v>
      </c>
      <c r="BS130" s="26" t="str">
        <f t="shared" si="16"/>
        <v>-1</v>
      </c>
      <c r="BT130" s="26" t="str">
        <f t="shared" si="17"/>
        <v>-1</v>
      </c>
      <c r="BU130" s="26" t="str">
        <f t="shared" si="18"/>
        <v>-1</v>
      </c>
    </row>
    <row r="131" spans="1:73">
      <c r="A131" s="24" t="str">
        <f>IF(B131="","",IF(AND(B131&gt;1,Rapporteringskod!E131="Hela året"),"ÖVR"&amp;"1-"&amp;Rapporteringskod!A$2&amp;"-"&amp;Rapporteringskod!D$2&amp;"-"&amp;ROW(B130),IF(AND(B131&gt;1,Rapporteringskod!E131="Jan-Okt"),"ÖVR"&amp;"1-"&amp;Rapporteringskod!A$2&amp;"-"&amp;Rapporteringskod!D$2&amp;"-"&amp;ROW(B130),"ÖVR"&amp;"2-"&amp;Rapporteringskod!A$2&amp;"-"&amp;Rapporteringskod!D$2&amp;"-"&amp;ROW(B130))))</f>
        <v/>
      </c>
      <c r="B131" s="25"/>
      <c r="C131" s="25"/>
      <c r="D131" s="27"/>
      <c r="E131" s="27"/>
      <c r="F131" s="25"/>
      <c r="G131" s="28" t="str">
        <f>IF(B131="","",VLOOKUP(B131,Koder!A$1:B$365,2,FALSE))</f>
        <v/>
      </c>
      <c r="H131" s="25"/>
      <c r="I131" s="25"/>
      <c r="J131" s="25"/>
      <c r="K131" s="27"/>
      <c r="L131" s="27"/>
      <c r="M131" s="29"/>
      <c r="N131" s="25"/>
      <c r="O131" s="29"/>
      <c r="P131" s="25"/>
      <c r="Q131" s="25"/>
      <c r="R131" s="25"/>
      <c r="BL131" s="26" t="str">
        <f t="shared" ref="BL131:BL194" si="19">IF(BQ131="Fel",ROW(BQ131),"")</f>
        <v/>
      </c>
      <c r="BM131" s="26" t="str">
        <f t="shared" ref="BM131:BM194" si="20">IF(BR131="Fel",ROW(BR131),"")</f>
        <v/>
      </c>
      <c r="BN131" s="26" t="str">
        <f t="shared" ref="BN131:BN194" si="21">IF(BS131="Fel",ROW(BS131),"")</f>
        <v/>
      </c>
      <c r="BO131" s="26" t="str">
        <f t="shared" ref="BO131:BO194" si="22">IF(BT131="Fel",ROW(BT131),"")</f>
        <v/>
      </c>
      <c r="BP131" s="26" t="str">
        <f t="shared" ref="BP131:BP194" si="23">IF(BU131="Fel",ROW(BU131),"")</f>
        <v/>
      </c>
      <c r="BQ131" s="26" t="str">
        <f t="shared" ref="BQ131:BQ194" si="24">IF(B131&lt;&gt;"",IF(AND(C131&lt;&gt;"",D131&lt;&gt;"",E131&lt;&gt;"",F131&lt;&gt;"",I131&lt;&gt;"",J131&lt;&gt;"",M131&lt;&gt;"",N131&lt;&gt;"",O131&lt;&gt;"",P131&lt;&gt;""),"OK","Fel"),"-1")</f>
        <v>-1</v>
      </c>
      <c r="BS131" s="26" t="str">
        <f t="shared" ref="BS131:BS194" si="25">IF(J131="","-1",IF(J131="Annan åtgärd",IF(R131&lt;&gt;"","OK","Fel"),"OK"))</f>
        <v>-1</v>
      </c>
      <c r="BT131" s="26" t="str">
        <f t="shared" ref="BT131:BT194" si="26">IF(J131="","-1",IF(J131&lt;&gt;"Ingen åtgärd krävs",IF(AND(K131&lt;&gt;"",L131&lt;&gt;""),"OK","Fel"),"OK"))</f>
        <v>-1</v>
      </c>
      <c r="BU131" s="26" t="str">
        <f t="shared" ref="BU131:BU194" si="27">IF(P131="","-1",IF(P131="Ja",IF(Q131&lt;&gt;"","OK","Fel"),"OK"))</f>
        <v>-1</v>
      </c>
    </row>
    <row r="132" spans="1:73">
      <c r="A132" s="24" t="str">
        <f>IF(B132="","",IF(AND(B132&gt;1,Rapporteringskod!E132="Hela året"),"ÖVR"&amp;"1-"&amp;Rapporteringskod!A$2&amp;"-"&amp;Rapporteringskod!D$2&amp;"-"&amp;ROW(B131),IF(AND(B132&gt;1,Rapporteringskod!E132="Jan-Okt"),"ÖVR"&amp;"1-"&amp;Rapporteringskod!A$2&amp;"-"&amp;Rapporteringskod!D$2&amp;"-"&amp;ROW(B131),"ÖVR"&amp;"2-"&amp;Rapporteringskod!A$2&amp;"-"&amp;Rapporteringskod!D$2&amp;"-"&amp;ROW(B131))))</f>
        <v/>
      </c>
      <c r="B132" s="25"/>
      <c r="C132" s="25"/>
      <c r="D132" s="27"/>
      <c r="E132" s="27"/>
      <c r="F132" s="25"/>
      <c r="G132" s="28" t="str">
        <f>IF(B132="","",VLOOKUP(B132,Koder!A$1:B$365,2,FALSE))</f>
        <v/>
      </c>
      <c r="H132" s="25"/>
      <c r="I132" s="25"/>
      <c r="J132" s="25"/>
      <c r="K132" s="27"/>
      <c r="L132" s="27"/>
      <c r="M132" s="29"/>
      <c r="N132" s="25"/>
      <c r="O132" s="29"/>
      <c r="P132" s="25"/>
      <c r="Q132" s="25"/>
      <c r="R132" s="25"/>
      <c r="BL132" s="26" t="str">
        <f t="shared" si="19"/>
        <v/>
      </c>
      <c r="BM132" s="26" t="str">
        <f t="shared" si="20"/>
        <v/>
      </c>
      <c r="BN132" s="26" t="str">
        <f t="shared" si="21"/>
        <v/>
      </c>
      <c r="BO132" s="26" t="str">
        <f t="shared" si="22"/>
        <v/>
      </c>
      <c r="BP132" s="26" t="str">
        <f t="shared" si="23"/>
        <v/>
      </c>
      <c r="BQ132" s="26" t="str">
        <f t="shared" si="24"/>
        <v>-1</v>
      </c>
      <c r="BS132" s="26" t="str">
        <f t="shared" si="25"/>
        <v>-1</v>
      </c>
      <c r="BT132" s="26" t="str">
        <f t="shared" si="26"/>
        <v>-1</v>
      </c>
      <c r="BU132" s="26" t="str">
        <f t="shared" si="27"/>
        <v>-1</v>
      </c>
    </row>
    <row r="133" spans="1:73">
      <c r="A133" s="24" t="str">
        <f>IF(B133="","",IF(AND(B133&gt;1,Rapporteringskod!E133="Hela året"),"ÖVR"&amp;"1-"&amp;Rapporteringskod!A$2&amp;"-"&amp;Rapporteringskod!D$2&amp;"-"&amp;ROW(B132),IF(AND(B133&gt;1,Rapporteringskod!E133="Jan-Okt"),"ÖVR"&amp;"1-"&amp;Rapporteringskod!A$2&amp;"-"&amp;Rapporteringskod!D$2&amp;"-"&amp;ROW(B132),"ÖVR"&amp;"2-"&amp;Rapporteringskod!A$2&amp;"-"&amp;Rapporteringskod!D$2&amp;"-"&amp;ROW(B132))))</f>
        <v/>
      </c>
      <c r="B133" s="25"/>
      <c r="C133" s="25"/>
      <c r="D133" s="27"/>
      <c r="E133" s="27"/>
      <c r="F133" s="25"/>
      <c r="G133" s="28" t="str">
        <f>IF(B133="","",VLOOKUP(B133,Koder!A$1:B$365,2,FALSE))</f>
        <v/>
      </c>
      <c r="H133" s="25"/>
      <c r="I133" s="25"/>
      <c r="J133" s="25"/>
      <c r="K133" s="27"/>
      <c r="L133" s="27"/>
      <c r="M133" s="29"/>
      <c r="N133" s="25"/>
      <c r="O133" s="29"/>
      <c r="P133" s="25"/>
      <c r="Q133" s="25"/>
      <c r="R133" s="25"/>
      <c r="BL133" s="26" t="str">
        <f t="shared" si="19"/>
        <v/>
      </c>
      <c r="BM133" s="26" t="str">
        <f t="shared" si="20"/>
        <v/>
      </c>
      <c r="BN133" s="26" t="str">
        <f t="shared" si="21"/>
        <v/>
      </c>
      <c r="BO133" s="26" t="str">
        <f t="shared" si="22"/>
        <v/>
      </c>
      <c r="BP133" s="26" t="str">
        <f t="shared" si="23"/>
        <v/>
      </c>
      <c r="BQ133" s="26" t="str">
        <f t="shared" si="24"/>
        <v>-1</v>
      </c>
      <c r="BS133" s="26" t="str">
        <f t="shared" si="25"/>
        <v>-1</v>
      </c>
      <c r="BT133" s="26" t="str">
        <f t="shared" si="26"/>
        <v>-1</v>
      </c>
      <c r="BU133" s="26" t="str">
        <f t="shared" si="27"/>
        <v>-1</v>
      </c>
    </row>
    <row r="134" spans="1:73">
      <c r="A134" s="24" t="str">
        <f>IF(B134="","",IF(AND(B134&gt;1,Rapporteringskod!E134="Hela året"),"ÖVR"&amp;"1-"&amp;Rapporteringskod!A$2&amp;"-"&amp;Rapporteringskod!D$2&amp;"-"&amp;ROW(B133),IF(AND(B134&gt;1,Rapporteringskod!E134="Jan-Okt"),"ÖVR"&amp;"1-"&amp;Rapporteringskod!A$2&amp;"-"&amp;Rapporteringskod!D$2&amp;"-"&amp;ROW(B133),"ÖVR"&amp;"2-"&amp;Rapporteringskod!A$2&amp;"-"&amp;Rapporteringskod!D$2&amp;"-"&amp;ROW(B133))))</f>
        <v/>
      </c>
      <c r="B134" s="25"/>
      <c r="C134" s="25"/>
      <c r="D134" s="27"/>
      <c r="E134" s="27"/>
      <c r="F134" s="25"/>
      <c r="G134" s="28" t="str">
        <f>IF(B134="","",VLOOKUP(B134,Koder!A$1:B$365,2,FALSE))</f>
        <v/>
      </c>
      <c r="H134" s="25"/>
      <c r="I134" s="25"/>
      <c r="J134" s="25"/>
      <c r="K134" s="27"/>
      <c r="L134" s="27"/>
      <c r="M134" s="29"/>
      <c r="N134" s="25"/>
      <c r="O134" s="29"/>
      <c r="P134" s="25"/>
      <c r="Q134" s="25"/>
      <c r="R134" s="25"/>
      <c r="BL134" s="26" t="str">
        <f t="shared" si="19"/>
        <v/>
      </c>
      <c r="BM134" s="26" t="str">
        <f t="shared" si="20"/>
        <v/>
      </c>
      <c r="BN134" s="26" t="str">
        <f t="shared" si="21"/>
        <v/>
      </c>
      <c r="BO134" s="26" t="str">
        <f t="shared" si="22"/>
        <v/>
      </c>
      <c r="BP134" s="26" t="str">
        <f t="shared" si="23"/>
        <v/>
      </c>
      <c r="BQ134" s="26" t="str">
        <f t="shared" si="24"/>
        <v>-1</v>
      </c>
      <c r="BS134" s="26" t="str">
        <f t="shared" si="25"/>
        <v>-1</v>
      </c>
      <c r="BT134" s="26" t="str">
        <f t="shared" si="26"/>
        <v>-1</v>
      </c>
      <c r="BU134" s="26" t="str">
        <f t="shared" si="27"/>
        <v>-1</v>
      </c>
    </row>
    <row r="135" spans="1:73">
      <c r="A135" s="24" t="str">
        <f>IF(B135="","",IF(AND(B135&gt;1,Rapporteringskod!E135="Hela året"),"ÖVR"&amp;"1-"&amp;Rapporteringskod!A$2&amp;"-"&amp;Rapporteringskod!D$2&amp;"-"&amp;ROW(B134),IF(AND(B135&gt;1,Rapporteringskod!E135="Jan-Okt"),"ÖVR"&amp;"1-"&amp;Rapporteringskod!A$2&amp;"-"&amp;Rapporteringskod!D$2&amp;"-"&amp;ROW(B134),"ÖVR"&amp;"2-"&amp;Rapporteringskod!A$2&amp;"-"&amp;Rapporteringskod!D$2&amp;"-"&amp;ROW(B134))))</f>
        <v/>
      </c>
      <c r="B135" s="25"/>
      <c r="C135" s="25"/>
      <c r="D135" s="27"/>
      <c r="E135" s="27"/>
      <c r="F135" s="25"/>
      <c r="G135" s="28" t="str">
        <f>IF(B135="","",VLOOKUP(B135,Koder!A$1:B$365,2,FALSE))</f>
        <v/>
      </c>
      <c r="H135" s="25"/>
      <c r="I135" s="25"/>
      <c r="J135" s="25"/>
      <c r="K135" s="27"/>
      <c r="L135" s="27"/>
      <c r="M135" s="29"/>
      <c r="N135" s="25"/>
      <c r="O135" s="29"/>
      <c r="P135" s="25"/>
      <c r="Q135" s="25"/>
      <c r="R135" s="25"/>
      <c r="BL135" s="26" t="str">
        <f t="shared" si="19"/>
        <v/>
      </c>
      <c r="BM135" s="26" t="str">
        <f t="shared" si="20"/>
        <v/>
      </c>
      <c r="BN135" s="26" t="str">
        <f t="shared" si="21"/>
        <v/>
      </c>
      <c r="BO135" s="26" t="str">
        <f t="shared" si="22"/>
        <v/>
      </c>
      <c r="BP135" s="26" t="str">
        <f t="shared" si="23"/>
        <v/>
      </c>
      <c r="BQ135" s="26" t="str">
        <f t="shared" si="24"/>
        <v>-1</v>
      </c>
      <c r="BS135" s="26" t="str">
        <f t="shared" si="25"/>
        <v>-1</v>
      </c>
      <c r="BT135" s="26" t="str">
        <f t="shared" si="26"/>
        <v>-1</v>
      </c>
      <c r="BU135" s="26" t="str">
        <f t="shared" si="27"/>
        <v>-1</v>
      </c>
    </row>
    <row r="136" spans="1:73">
      <c r="A136" s="24" t="str">
        <f>IF(B136="","",IF(AND(B136&gt;1,Rapporteringskod!E136="Hela året"),"ÖVR"&amp;"1-"&amp;Rapporteringskod!A$2&amp;"-"&amp;Rapporteringskod!D$2&amp;"-"&amp;ROW(B135),IF(AND(B136&gt;1,Rapporteringskod!E136="Jan-Okt"),"ÖVR"&amp;"1-"&amp;Rapporteringskod!A$2&amp;"-"&amp;Rapporteringskod!D$2&amp;"-"&amp;ROW(B135),"ÖVR"&amp;"2-"&amp;Rapporteringskod!A$2&amp;"-"&amp;Rapporteringskod!D$2&amp;"-"&amp;ROW(B135))))</f>
        <v/>
      </c>
      <c r="B136" s="25"/>
      <c r="C136" s="25"/>
      <c r="D136" s="27"/>
      <c r="E136" s="27"/>
      <c r="F136" s="25"/>
      <c r="G136" s="28" t="str">
        <f>IF(B136="","",VLOOKUP(B136,Koder!A$1:B$365,2,FALSE))</f>
        <v/>
      </c>
      <c r="H136" s="25"/>
      <c r="I136" s="25"/>
      <c r="J136" s="25"/>
      <c r="K136" s="27"/>
      <c r="L136" s="27"/>
      <c r="M136" s="29"/>
      <c r="N136" s="25"/>
      <c r="O136" s="29"/>
      <c r="P136" s="25"/>
      <c r="Q136" s="25"/>
      <c r="R136" s="25"/>
      <c r="BL136" s="26" t="str">
        <f t="shared" si="19"/>
        <v/>
      </c>
      <c r="BM136" s="26" t="str">
        <f t="shared" si="20"/>
        <v/>
      </c>
      <c r="BN136" s="26" t="str">
        <f t="shared" si="21"/>
        <v/>
      </c>
      <c r="BO136" s="26" t="str">
        <f t="shared" si="22"/>
        <v/>
      </c>
      <c r="BP136" s="26" t="str">
        <f t="shared" si="23"/>
        <v/>
      </c>
      <c r="BQ136" s="26" t="str">
        <f t="shared" si="24"/>
        <v>-1</v>
      </c>
      <c r="BS136" s="26" t="str">
        <f t="shared" si="25"/>
        <v>-1</v>
      </c>
      <c r="BT136" s="26" t="str">
        <f t="shared" si="26"/>
        <v>-1</v>
      </c>
      <c r="BU136" s="26" t="str">
        <f t="shared" si="27"/>
        <v>-1</v>
      </c>
    </row>
    <row r="137" spans="1:73">
      <c r="A137" s="24" t="str">
        <f>IF(B137="","",IF(AND(B137&gt;1,Rapporteringskod!E137="Hela året"),"ÖVR"&amp;"1-"&amp;Rapporteringskod!A$2&amp;"-"&amp;Rapporteringskod!D$2&amp;"-"&amp;ROW(B136),IF(AND(B137&gt;1,Rapporteringskod!E137="Jan-Okt"),"ÖVR"&amp;"1-"&amp;Rapporteringskod!A$2&amp;"-"&amp;Rapporteringskod!D$2&amp;"-"&amp;ROW(B136),"ÖVR"&amp;"2-"&amp;Rapporteringskod!A$2&amp;"-"&amp;Rapporteringskod!D$2&amp;"-"&amp;ROW(B136))))</f>
        <v/>
      </c>
      <c r="B137" s="25"/>
      <c r="C137" s="25"/>
      <c r="D137" s="27"/>
      <c r="E137" s="27"/>
      <c r="F137" s="25"/>
      <c r="G137" s="28" t="str">
        <f>IF(B137="","",VLOOKUP(B137,Koder!A$1:B$365,2,FALSE))</f>
        <v/>
      </c>
      <c r="H137" s="25"/>
      <c r="I137" s="25"/>
      <c r="J137" s="25"/>
      <c r="K137" s="27"/>
      <c r="L137" s="27"/>
      <c r="M137" s="29"/>
      <c r="N137" s="25"/>
      <c r="O137" s="29"/>
      <c r="P137" s="25"/>
      <c r="Q137" s="25"/>
      <c r="R137" s="25"/>
      <c r="BL137" s="26" t="str">
        <f t="shared" si="19"/>
        <v/>
      </c>
      <c r="BM137" s="26" t="str">
        <f t="shared" si="20"/>
        <v/>
      </c>
      <c r="BN137" s="26" t="str">
        <f t="shared" si="21"/>
        <v/>
      </c>
      <c r="BO137" s="26" t="str">
        <f t="shared" si="22"/>
        <v/>
      </c>
      <c r="BP137" s="26" t="str">
        <f t="shared" si="23"/>
        <v/>
      </c>
      <c r="BQ137" s="26" t="str">
        <f t="shared" si="24"/>
        <v>-1</v>
      </c>
      <c r="BS137" s="26" t="str">
        <f t="shared" si="25"/>
        <v>-1</v>
      </c>
      <c r="BT137" s="26" t="str">
        <f t="shared" si="26"/>
        <v>-1</v>
      </c>
      <c r="BU137" s="26" t="str">
        <f t="shared" si="27"/>
        <v>-1</v>
      </c>
    </row>
    <row r="138" spans="1:73">
      <c r="A138" s="24" t="str">
        <f>IF(B138="","",IF(AND(B138&gt;1,Rapporteringskod!E138="Hela året"),"ÖVR"&amp;"1-"&amp;Rapporteringskod!A$2&amp;"-"&amp;Rapporteringskod!D$2&amp;"-"&amp;ROW(B137),IF(AND(B138&gt;1,Rapporteringskod!E138="Jan-Okt"),"ÖVR"&amp;"1-"&amp;Rapporteringskod!A$2&amp;"-"&amp;Rapporteringskod!D$2&amp;"-"&amp;ROW(B137),"ÖVR"&amp;"2-"&amp;Rapporteringskod!A$2&amp;"-"&amp;Rapporteringskod!D$2&amp;"-"&amp;ROW(B137))))</f>
        <v/>
      </c>
      <c r="B138" s="25"/>
      <c r="C138" s="25"/>
      <c r="D138" s="27"/>
      <c r="E138" s="27"/>
      <c r="F138" s="25"/>
      <c r="G138" s="28" t="str">
        <f>IF(B138="","",VLOOKUP(B138,Koder!A$1:B$365,2,FALSE))</f>
        <v/>
      </c>
      <c r="H138" s="25"/>
      <c r="I138" s="25"/>
      <c r="J138" s="25"/>
      <c r="K138" s="27"/>
      <c r="L138" s="27"/>
      <c r="M138" s="29"/>
      <c r="N138" s="25"/>
      <c r="O138" s="29"/>
      <c r="P138" s="25"/>
      <c r="Q138" s="25"/>
      <c r="R138" s="25"/>
      <c r="BL138" s="26" t="str">
        <f t="shared" si="19"/>
        <v/>
      </c>
      <c r="BM138" s="26" t="str">
        <f t="shared" si="20"/>
        <v/>
      </c>
      <c r="BN138" s="26" t="str">
        <f t="shared" si="21"/>
        <v/>
      </c>
      <c r="BO138" s="26" t="str">
        <f t="shared" si="22"/>
        <v/>
      </c>
      <c r="BP138" s="26" t="str">
        <f t="shared" si="23"/>
        <v/>
      </c>
      <c r="BQ138" s="26" t="str">
        <f t="shared" si="24"/>
        <v>-1</v>
      </c>
      <c r="BS138" s="26" t="str">
        <f t="shared" si="25"/>
        <v>-1</v>
      </c>
      <c r="BT138" s="26" t="str">
        <f t="shared" si="26"/>
        <v>-1</v>
      </c>
      <c r="BU138" s="26" t="str">
        <f t="shared" si="27"/>
        <v>-1</v>
      </c>
    </row>
    <row r="139" spans="1:73">
      <c r="A139" s="24" t="str">
        <f>IF(B139="","",IF(AND(B139&gt;1,Rapporteringskod!E139="Hela året"),"ÖVR"&amp;"1-"&amp;Rapporteringskod!A$2&amp;"-"&amp;Rapporteringskod!D$2&amp;"-"&amp;ROW(B138),IF(AND(B139&gt;1,Rapporteringskod!E139="Jan-Okt"),"ÖVR"&amp;"1-"&amp;Rapporteringskod!A$2&amp;"-"&amp;Rapporteringskod!D$2&amp;"-"&amp;ROW(B138),"ÖVR"&amp;"2-"&amp;Rapporteringskod!A$2&amp;"-"&amp;Rapporteringskod!D$2&amp;"-"&amp;ROW(B138))))</f>
        <v/>
      </c>
      <c r="B139" s="25"/>
      <c r="C139" s="25"/>
      <c r="D139" s="27"/>
      <c r="E139" s="27"/>
      <c r="F139" s="25"/>
      <c r="G139" s="28" t="str">
        <f>IF(B139="","",VLOOKUP(B139,Koder!A$1:B$365,2,FALSE))</f>
        <v/>
      </c>
      <c r="H139" s="25"/>
      <c r="I139" s="25"/>
      <c r="J139" s="25"/>
      <c r="K139" s="27"/>
      <c r="L139" s="27"/>
      <c r="M139" s="29"/>
      <c r="N139" s="25"/>
      <c r="O139" s="29"/>
      <c r="P139" s="25"/>
      <c r="Q139" s="25"/>
      <c r="R139" s="25"/>
      <c r="BL139" s="26" t="str">
        <f t="shared" si="19"/>
        <v/>
      </c>
      <c r="BM139" s="26" t="str">
        <f t="shared" si="20"/>
        <v/>
      </c>
      <c r="BN139" s="26" t="str">
        <f t="shared" si="21"/>
        <v/>
      </c>
      <c r="BO139" s="26" t="str">
        <f t="shared" si="22"/>
        <v/>
      </c>
      <c r="BP139" s="26" t="str">
        <f t="shared" si="23"/>
        <v/>
      </c>
      <c r="BQ139" s="26" t="str">
        <f t="shared" si="24"/>
        <v>-1</v>
      </c>
      <c r="BS139" s="26" t="str">
        <f t="shared" si="25"/>
        <v>-1</v>
      </c>
      <c r="BT139" s="26" t="str">
        <f t="shared" si="26"/>
        <v>-1</v>
      </c>
      <c r="BU139" s="26" t="str">
        <f t="shared" si="27"/>
        <v>-1</v>
      </c>
    </row>
    <row r="140" spans="1:73">
      <c r="A140" s="24" t="str">
        <f>IF(B140="","",IF(AND(B140&gt;1,Rapporteringskod!E140="Hela året"),"ÖVR"&amp;"1-"&amp;Rapporteringskod!A$2&amp;"-"&amp;Rapporteringskod!D$2&amp;"-"&amp;ROW(B139),IF(AND(B140&gt;1,Rapporteringskod!E140="Jan-Okt"),"ÖVR"&amp;"1-"&amp;Rapporteringskod!A$2&amp;"-"&amp;Rapporteringskod!D$2&amp;"-"&amp;ROW(B139),"ÖVR"&amp;"2-"&amp;Rapporteringskod!A$2&amp;"-"&amp;Rapporteringskod!D$2&amp;"-"&amp;ROW(B139))))</f>
        <v/>
      </c>
      <c r="B140" s="25"/>
      <c r="C140" s="25"/>
      <c r="D140" s="27"/>
      <c r="E140" s="27"/>
      <c r="F140" s="25"/>
      <c r="G140" s="28" t="str">
        <f>IF(B140="","",VLOOKUP(B140,Koder!A$1:B$365,2,FALSE))</f>
        <v/>
      </c>
      <c r="H140" s="25"/>
      <c r="I140" s="25"/>
      <c r="J140" s="25"/>
      <c r="K140" s="27"/>
      <c r="L140" s="27"/>
      <c r="M140" s="29"/>
      <c r="N140" s="25"/>
      <c r="O140" s="29"/>
      <c r="P140" s="25"/>
      <c r="Q140" s="25"/>
      <c r="R140" s="25"/>
      <c r="BL140" s="26" t="str">
        <f t="shared" si="19"/>
        <v/>
      </c>
      <c r="BM140" s="26" t="str">
        <f t="shared" si="20"/>
        <v/>
      </c>
      <c r="BN140" s="26" t="str">
        <f t="shared" si="21"/>
        <v/>
      </c>
      <c r="BO140" s="26" t="str">
        <f t="shared" si="22"/>
        <v/>
      </c>
      <c r="BP140" s="26" t="str">
        <f t="shared" si="23"/>
        <v/>
      </c>
      <c r="BQ140" s="26" t="str">
        <f t="shared" si="24"/>
        <v>-1</v>
      </c>
      <c r="BS140" s="26" t="str">
        <f t="shared" si="25"/>
        <v>-1</v>
      </c>
      <c r="BT140" s="26" t="str">
        <f t="shared" si="26"/>
        <v>-1</v>
      </c>
      <c r="BU140" s="26" t="str">
        <f t="shared" si="27"/>
        <v>-1</v>
      </c>
    </row>
    <row r="141" spans="1:73">
      <c r="A141" s="24" t="str">
        <f>IF(B141="","",IF(AND(B141&gt;1,Rapporteringskod!E141="Hela året"),"ÖVR"&amp;"1-"&amp;Rapporteringskod!A$2&amp;"-"&amp;Rapporteringskod!D$2&amp;"-"&amp;ROW(B140),IF(AND(B141&gt;1,Rapporteringskod!E141="Jan-Okt"),"ÖVR"&amp;"1-"&amp;Rapporteringskod!A$2&amp;"-"&amp;Rapporteringskod!D$2&amp;"-"&amp;ROW(B140),"ÖVR"&amp;"2-"&amp;Rapporteringskod!A$2&amp;"-"&amp;Rapporteringskod!D$2&amp;"-"&amp;ROW(B140))))</f>
        <v/>
      </c>
      <c r="B141" s="25"/>
      <c r="C141" s="25"/>
      <c r="D141" s="27"/>
      <c r="E141" s="27"/>
      <c r="F141" s="25"/>
      <c r="G141" s="28" t="str">
        <f>IF(B141="","",VLOOKUP(B141,Koder!A$1:B$365,2,FALSE))</f>
        <v/>
      </c>
      <c r="H141" s="25"/>
      <c r="I141" s="25"/>
      <c r="J141" s="25"/>
      <c r="K141" s="27"/>
      <c r="L141" s="27"/>
      <c r="M141" s="29"/>
      <c r="N141" s="25"/>
      <c r="O141" s="29"/>
      <c r="P141" s="25"/>
      <c r="Q141" s="25"/>
      <c r="R141" s="25"/>
      <c r="BL141" s="26" t="str">
        <f t="shared" si="19"/>
        <v/>
      </c>
      <c r="BM141" s="26" t="str">
        <f t="shared" si="20"/>
        <v/>
      </c>
      <c r="BN141" s="26" t="str">
        <f t="shared" si="21"/>
        <v/>
      </c>
      <c r="BO141" s="26" t="str">
        <f t="shared" si="22"/>
        <v/>
      </c>
      <c r="BP141" s="26" t="str">
        <f t="shared" si="23"/>
        <v/>
      </c>
      <c r="BQ141" s="26" t="str">
        <f t="shared" si="24"/>
        <v>-1</v>
      </c>
      <c r="BS141" s="26" t="str">
        <f t="shared" si="25"/>
        <v>-1</v>
      </c>
      <c r="BT141" s="26" t="str">
        <f t="shared" si="26"/>
        <v>-1</v>
      </c>
      <c r="BU141" s="26" t="str">
        <f t="shared" si="27"/>
        <v>-1</v>
      </c>
    </row>
    <row r="142" spans="1:73">
      <c r="A142" s="24" t="str">
        <f>IF(B142="","",IF(AND(B142&gt;1,Rapporteringskod!E142="Hela året"),"ÖVR"&amp;"1-"&amp;Rapporteringskod!A$2&amp;"-"&amp;Rapporteringskod!D$2&amp;"-"&amp;ROW(B141),IF(AND(B142&gt;1,Rapporteringskod!E142="Jan-Okt"),"ÖVR"&amp;"1-"&amp;Rapporteringskod!A$2&amp;"-"&amp;Rapporteringskod!D$2&amp;"-"&amp;ROW(B141),"ÖVR"&amp;"2-"&amp;Rapporteringskod!A$2&amp;"-"&amp;Rapporteringskod!D$2&amp;"-"&amp;ROW(B141))))</f>
        <v/>
      </c>
      <c r="B142" s="25"/>
      <c r="C142" s="25"/>
      <c r="D142" s="27"/>
      <c r="E142" s="27"/>
      <c r="F142" s="25"/>
      <c r="G142" s="28" t="str">
        <f>IF(B142="","",VLOOKUP(B142,Koder!A$1:B$365,2,FALSE))</f>
        <v/>
      </c>
      <c r="H142" s="25"/>
      <c r="I142" s="25"/>
      <c r="J142" s="25"/>
      <c r="K142" s="27"/>
      <c r="L142" s="27"/>
      <c r="M142" s="29"/>
      <c r="N142" s="25"/>
      <c r="O142" s="29"/>
      <c r="P142" s="25"/>
      <c r="Q142" s="25"/>
      <c r="R142" s="25"/>
      <c r="BL142" s="26" t="str">
        <f t="shared" si="19"/>
        <v/>
      </c>
      <c r="BM142" s="26" t="str">
        <f t="shared" si="20"/>
        <v/>
      </c>
      <c r="BN142" s="26" t="str">
        <f t="shared" si="21"/>
        <v/>
      </c>
      <c r="BO142" s="26" t="str">
        <f t="shared" si="22"/>
        <v/>
      </c>
      <c r="BP142" s="26" t="str">
        <f t="shared" si="23"/>
        <v/>
      </c>
      <c r="BQ142" s="26" t="str">
        <f t="shared" si="24"/>
        <v>-1</v>
      </c>
      <c r="BS142" s="26" t="str">
        <f t="shared" si="25"/>
        <v>-1</v>
      </c>
      <c r="BT142" s="26" t="str">
        <f t="shared" si="26"/>
        <v>-1</v>
      </c>
      <c r="BU142" s="26" t="str">
        <f t="shared" si="27"/>
        <v>-1</v>
      </c>
    </row>
    <row r="143" spans="1:73">
      <c r="A143" s="24" t="str">
        <f>IF(B143="","",IF(AND(B143&gt;1,Rapporteringskod!E143="Hela året"),"ÖVR"&amp;"1-"&amp;Rapporteringskod!A$2&amp;"-"&amp;Rapporteringskod!D$2&amp;"-"&amp;ROW(B142),IF(AND(B143&gt;1,Rapporteringskod!E143="Jan-Okt"),"ÖVR"&amp;"1-"&amp;Rapporteringskod!A$2&amp;"-"&amp;Rapporteringskod!D$2&amp;"-"&amp;ROW(B142),"ÖVR"&amp;"2-"&amp;Rapporteringskod!A$2&amp;"-"&amp;Rapporteringskod!D$2&amp;"-"&amp;ROW(B142))))</f>
        <v/>
      </c>
      <c r="B143" s="25"/>
      <c r="C143" s="25"/>
      <c r="D143" s="27"/>
      <c r="E143" s="27"/>
      <c r="F143" s="25"/>
      <c r="G143" s="28" t="str">
        <f>IF(B143="","",VLOOKUP(B143,Koder!A$1:B$365,2,FALSE))</f>
        <v/>
      </c>
      <c r="H143" s="25"/>
      <c r="I143" s="25"/>
      <c r="J143" s="25"/>
      <c r="K143" s="27"/>
      <c r="L143" s="27"/>
      <c r="M143" s="29"/>
      <c r="N143" s="25"/>
      <c r="O143" s="29"/>
      <c r="P143" s="25"/>
      <c r="Q143" s="25"/>
      <c r="R143" s="25"/>
      <c r="BL143" s="26" t="str">
        <f t="shared" si="19"/>
        <v/>
      </c>
      <c r="BM143" s="26" t="str">
        <f t="shared" si="20"/>
        <v/>
      </c>
      <c r="BN143" s="26" t="str">
        <f t="shared" si="21"/>
        <v/>
      </c>
      <c r="BO143" s="26" t="str">
        <f t="shared" si="22"/>
        <v/>
      </c>
      <c r="BP143" s="26" t="str">
        <f t="shared" si="23"/>
        <v/>
      </c>
      <c r="BQ143" s="26" t="str">
        <f t="shared" si="24"/>
        <v>-1</v>
      </c>
      <c r="BS143" s="26" t="str">
        <f t="shared" si="25"/>
        <v>-1</v>
      </c>
      <c r="BT143" s="26" t="str">
        <f t="shared" si="26"/>
        <v>-1</v>
      </c>
      <c r="BU143" s="26" t="str">
        <f t="shared" si="27"/>
        <v>-1</v>
      </c>
    </row>
    <row r="144" spans="1:73">
      <c r="A144" s="24" t="str">
        <f>IF(B144="","",IF(AND(B144&gt;1,Rapporteringskod!E144="Hela året"),"ÖVR"&amp;"1-"&amp;Rapporteringskod!A$2&amp;"-"&amp;Rapporteringskod!D$2&amp;"-"&amp;ROW(B143),IF(AND(B144&gt;1,Rapporteringskod!E144="Jan-Okt"),"ÖVR"&amp;"1-"&amp;Rapporteringskod!A$2&amp;"-"&amp;Rapporteringskod!D$2&amp;"-"&amp;ROW(B143),"ÖVR"&amp;"2-"&amp;Rapporteringskod!A$2&amp;"-"&amp;Rapporteringskod!D$2&amp;"-"&amp;ROW(B143))))</f>
        <v/>
      </c>
      <c r="B144" s="25"/>
      <c r="C144" s="25"/>
      <c r="D144" s="27"/>
      <c r="E144" s="27"/>
      <c r="F144" s="25"/>
      <c r="G144" s="28" t="str">
        <f>IF(B144="","",VLOOKUP(B144,Koder!A$1:B$365,2,FALSE))</f>
        <v/>
      </c>
      <c r="H144" s="25"/>
      <c r="I144" s="25"/>
      <c r="J144" s="25"/>
      <c r="K144" s="27"/>
      <c r="L144" s="27"/>
      <c r="M144" s="29"/>
      <c r="N144" s="25"/>
      <c r="O144" s="29"/>
      <c r="P144" s="25"/>
      <c r="Q144" s="25"/>
      <c r="R144" s="25"/>
      <c r="BL144" s="26" t="str">
        <f t="shared" si="19"/>
        <v/>
      </c>
      <c r="BM144" s="26" t="str">
        <f t="shared" si="20"/>
        <v/>
      </c>
      <c r="BN144" s="26" t="str">
        <f t="shared" si="21"/>
        <v/>
      </c>
      <c r="BO144" s="26" t="str">
        <f t="shared" si="22"/>
        <v/>
      </c>
      <c r="BP144" s="26" t="str">
        <f t="shared" si="23"/>
        <v/>
      </c>
      <c r="BQ144" s="26" t="str">
        <f t="shared" si="24"/>
        <v>-1</v>
      </c>
      <c r="BS144" s="26" t="str">
        <f t="shared" si="25"/>
        <v>-1</v>
      </c>
      <c r="BT144" s="26" t="str">
        <f t="shared" si="26"/>
        <v>-1</v>
      </c>
      <c r="BU144" s="26" t="str">
        <f t="shared" si="27"/>
        <v>-1</v>
      </c>
    </row>
    <row r="145" spans="1:73">
      <c r="A145" s="24" t="str">
        <f>IF(B145="","",IF(AND(B145&gt;1,Rapporteringskod!E145="Hela året"),"ÖVR"&amp;"1-"&amp;Rapporteringskod!A$2&amp;"-"&amp;Rapporteringskod!D$2&amp;"-"&amp;ROW(B144),IF(AND(B145&gt;1,Rapporteringskod!E145="Jan-Okt"),"ÖVR"&amp;"1-"&amp;Rapporteringskod!A$2&amp;"-"&amp;Rapporteringskod!D$2&amp;"-"&amp;ROW(B144),"ÖVR"&amp;"2-"&amp;Rapporteringskod!A$2&amp;"-"&amp;Rapporteringskod!D$2&amp;"-"&amp;ROW(B144))))</f>
        <v/>
      </c>
      <c r="B145" s="25"/>
      <c r="C145" s="25"/>
      <c r="D145" s="27"/>
      <c r="E145" s="27"/>
      <c r="F145" s="25"/>
      <c r="G145" s="28" t="str">
        <f>IF(B145="","",VLOOKUP(B145,Koder!A$1:B$365,2,FALSE))</f>
        <v/>
      </c>
      <c r="H145" s="25"/>
      <c r="I145" s="25"/>
      <c r="J145" s="25"/>
      <c r="K145" s="27"/>
      <c r="L145" s="27"/>
      <c r="M145" s="29"/>
      <c r="N145" s="25"/>
      <c r="O145" s="29"/>
      <c r="P145" s="25"/>
      <c r="Q145" s="25"/>
      <c r="R145" s="25"/>
      <c r="BL145" s="26" t="str">
        <f t="shared" si="19"/>
        <v/>
      </c>
      <c r="BM145" s="26" t="str">
        <f t="shared" si="20"/>
        <v/>
      </c>
      <c r="BN145" s="26" t="str">
        <f t="shared" si="21"/>
        <v/>
      </c>
      <c r="BO145" s="26" t="str">
        <f t="shared" si="22"/>
        <v/>
      </c>
      <c r="BP145" s="26" t="str">
        <f t="shared" si="23"/>
        <v/>
      </c>
      <c r="BQ145" s="26" t="str">
        <f t="shared" si="24"/>
        <v>-1</v>
      </c>
      <c r="BS145" s="26" t="str">
        <f t="shared" si="25"/>
        <v>-1</v>
      </c>
      <c r="BT145" s="26" t="str">
        <f t="shared" si="26"/>
        <v>-1</v>
      </c>
      <c r="BU145" s="26" t="str">
        <f t="shared" si="27"/>
        <v>-1</v>
      </c>
    </row>
    <row r="146" spans="1:73">
      <c r="A146" s="24" t="str">
        <f>IF(B146="","",IF(AND(B146&gt;1,Rapporteringskod!E146="Hela året"),"ÖVR"&amp;"1-"&amp;Rapporteringskod!A$2&amp;"-"&amp;Rapporteringskod!D$2&amp;"-"&amp;ROW(B145),IF(AND(B146&gt;1,Rapporteringskod!E146="Jan-Okt"),"ÖVR"&amp;"1-"&amp;Rapporteringskod!A$2&amp;"-"&amp;Rapporteringskod!D$2&amp;"-"&amp;ROW(B145),"ÖVR"&amp;"2-"&amp;Rapporteringskod!A$2&amp;"-"&amp;Rapporteringskod!D$2&amp;"-"&amp;ROW(B145))))</f>
        <v/>
      </c>
      <c r="B146" s="25"/>
      <c r="C146" s="25"/>
      <c r="D146" s="27"/>
      <c r="E146" s="27"/>
      <c r="F146" s="25"/>
      <c r="G146" s="28" t="str">
        <f>IF(B146="","",VLOOKUP(B146,Koder!A$1:B$365,2,FALSE))</f>
        <v/>
      </c>
      <c r="H146" s="25"/>
      <c r="I146" s="25"/>
      <c r="J146" s="25"/>
      <c r="K146" s="27"/>
      <c r="L146" s="27"/>
      <c r="M146" s="29"/>
      <c r="N146" s="25"/>
      <c r="O146" s="29"/>
      <c r="P146" s="25"/>
      <c r="Q146" s="25"/>
      <c r="R146" s="25"/>
      <c r="BL146" s="26" t="str">
        <f t="shared" si="19"/>
        <v/>
      </c>
      <c r="BM146" s="26" t="str">
        <f t="shared" si="20"/>
        <v/>
      </c>
      <c r="BN146" s="26" t="str">
        <f t="shared" si="21"/>
        <v/>
      </c>
      <c r="BO146" s="26" t="str">
        <f t="shared" si="22"/>
        <v/>
      </c>
      <c r="BP146" s="26" t="str">
        <f t="shared" si="23"/>
        <v/>
      </c>
      <c r="BQ146" s="26" t="str">
        <f t="shared" si="24"/>
        <v>-1</v>
      </c>
      <c r="BS146" s="26" t="str">
        <f t="shared" si="25"/>
        <v>-1</v>
      </c>
      <c r="BT146" s="26" t="str">
        <f t="shared" si="26"/>
        <v>-1</v>
      </c>
      <c r="BU146" s="26" t="str">
        <f t="shared" si="27"/>
        <v>-1</v>
      </c>
    </row>
    <row r="147" spans="1:73">
      <c r="A147" s="24" t="str">
        <f>IF(B147="","",IF(AND(B147&gt;1,Rapporteringskod!E147="Hela året"),"ÖVR"&amp;"1-"&amp;Rapporteringskod!A$2&amp;"-"&amp;Rapporteringskod!D$2&amp;"-"&amp;ROW(B146),IF(AND(B147&gt;1,Rapporteringskod!E147="Jan-Okt"),"ÖVR"&amp;"1-"&amp;Rapporteringskod!A$2&amp;"-"&amp;Rapporteringskod!D$2&amp;"-"&amp;ROW(B146),"ÖVR"&amp;"2-"&amp;Rapporteringskod!A$2&amp;"-"&amp;Rapporteringskod!D$2&amp;"-"&amp;ROW(B146))))</f>
        <v/>
      </c>
      <c r="B147" s="25"/>
      <c r="C147" s="25"/>
      <c r="D147" s="27"/>
      <c r="E147" s="27"/>
      <c r="F147" s="25"/>
      <c r="G147" s="28" t="str">
        <f>IF(B147="","",VLOOKUP(B147,Koder!A$1:B$365,2,FALSE))</f>
        <v/>
      </c>
      <c r="H147" s="25"/>
      <c r="I147" s="25"/>
      <c r="J147" s="25"/>
      <c r="K147" s="27"/>
      <c r="L147" s="27"/>
      <c r="M147" s="29"/>
      <c r="N147" s="25"/>
      <c r="O147" s="29"/>
      <c r="P147" s="25"/>
      <c r="Q147" s="25"/>
      <c r="R147" s="25"/>
      <c r="BL147" s="26" t="str">
        <f t="shared" si="19"/>
        <v/>
      </c>
      <c r="BM147" s="26" t="str">
        <f t="shared" si="20"/>
        <v/>
      </c>
      <c r="BN147" s="26" t="str">
        <f t="shared" si="21"/>
        <v/>
      </c>
      <c r="BO147" s="26" t="str">
        <f t="shared" si="22"/>
        <v/>
      </c>
      <c r="BP147" s="26" t="str">
        <f t="shared" si="23"/>
        <v/>
      </c>
      <c r="BQ147" s="26" t="str">
        <f t="shared" si="24"/>
        <v>-1</v>
      </c>
      <c r="BS147" s="26" t="str">
        <f t="shared" si="25"/>
        <v>-1</v>
      </c>
      <c r="BT147" s="26" t="str">
        <f t="shared" si="26"/>
        <v>-1</v>
      </c>
      <c r="BU147" s="26" t="str">
        <f t="shared" si="27"/>
        <v>-1</v>
      </c>
    </row>
    <row r="148" spans="1:73">
      <c r="A148" s="24" t="str">
        <f>IF(B148="","",IF(AND(B148&gt;1,Rapporteringskod!E148="Hela året"),"ÖVR"&amp;"1-"&amp;Rapporteringskod!A$2&amp;"-"&amp;Rapporteringskod!D$2&amp;"-"&amp;ROW(B147),IF(AND(B148&gt;1,Rapporteringskod!E148="Jan-Okt"),"ÖVR"&amp;"1-"&amp;Rapporteringskod!A$2&amp;"-"&amp;Rapporteringskod!D$2&amp;"-"&amp;ROW(B147),"ÖVR"&amp;"2-"&amp;Rapporteringskod!A$2&amp;"-"&amp;Rapporteringskod!D$2&amp;"-"&amp;ROW(B147))))</f>
        <v/>
      </c>
      <c r="B148" s="25"/>
      <c r="C148" s="25"/>
      <c r="D148" s="27"/>
      <c r="E148" s="27"/>
      <c r="F148" s="25"/>
      <c r="G148" s="28" t="str">
        <f>IF(B148="","",VLOOKUP(B148,Koder!A$1:B$365,2,FALSE))</f>
        <v/>
      </c>
      <c r="H148" s="25"/>
      <c r="I148" s="25"/>
      <c r="J148" s="25"/>
      <c r="K148" s="27"/>
      <c r="L148" s="27"/>
      <c r="M148" s="29"/>
      <c r="N148" s="25"/>
      <c r="O148" s="29"/>
      <c r="P148" s="25"/>
      <c r="Q148" s="25"/>
      <c r="R148" s="25"/>
      <c r="BL148" s="26" t="str">
        <f t="shared" si="19"/>
        <v/>
      </c>
      <c r="BM148" s="26" t="str">
        <f t="shared" si="20"/>
        <v/>
      </c>
      <c r="BN148" s="26" t="str">
        <f t="shared" si="21"/>
        <v/>
      </c>
      <c r="BO148" s="26" t="str">
        <f t="shared" si="22"/>
        <v/>
      </c>
      <c r="BP148" s="26" t="str">
        <f t="shared" si="23"/>
        <v/>
      </c>
      <c r="BQ148" s="26" t="str">
        <f t="shared" si="24"/>
        <v>-1</v>
      </c>
      <c r="BS148" s="26" t="str">
        <f t="shared" si="25"/>
        <v>-1</v>
      </c>
      <c r="BT148" s="26" t="str">
        <f t="shared" si="26"/>
        <v>-1</v>
      </c>
      <c r="BU148" s="26" t="str">
        <f t="shared" si="27"/>
        <v>-1</v>
      </c>
    </row>
    <row r="149" spans="1:73">
      <c r="A149" s="24" t="str">
        <f>IF(B149="","",IF(AND(B149&gt;1,Rapporteringskod!E149="Hela året"),"ÖVR"&amp;"1-"&amp;Rapporteringskod!A$2&amp;"-"&amp;Rapporteringskod!D$2&amp;"-"&amp;ROW(B148),IF(AND(B149&gt;1,Rapporteringskod!E149="Jan-Okt"),"ÖVR"&amp;"1-"&amp;Rapporteringskod!A$2&amp;"-"&amp;Rapporteringskod!D$2&amp;"-"&amp;ROW(B148),"ÖVR"&amp;"2-"&amp;Rapporteringskod!A$2&amp;"-"&amp;Rapporteringskod!D$2&amp;"-"&amp;ROW(B148))))</f>
        <v/>
      </c>
      <c r="B149" s="25"/>
      <c r="C149" s="25"/>
      <c r="D149" s="27"/>
      <c r="E149" s="27"/>
      <c r="F149" s="25"/>
      <c r="G149" s="28" t="str">
        <f>IF(B149="","",VLOOKUP(B149,Koder!A$1:B$365,2,FALSE))</f>
        <v/>
      </c>
      <c r="H149" s="25"/>
      <c r="I149" s="25"/>
      <c r="J149" s="25"/>
      <c r="K149" s="27"/>
      <c r="L149" s="27"/>
      <c r="M149" s="29"/>
      <c r="N149" s="25"/>
      <c r="O149" s="29"/>
      <c r="P149" s="25"/>
      <c r="Q149" s="25"/>
      <c r="R149" s="25"/>
      <c r="BL149" s="26" t="str">
        <f t="shared" si="19"/>
        <v/>
      </c>
      <c r="BM149" s="26" t="str">
        <f t="shared" si="20"/>
        <v/>
      </c>
      <c r="BN149" s="26" t="str">
        <f t="shared" si="21"/>
        <v/>
      </c>
      <c r="BO149" s="26" t="str">
        <f t="shared" si="22"/>
        <v/>
      </c>
      <c r="BP149" s="26" t="str">
        <f t="shared" si="23"/>
        <v/>
      </c>
      <c r="BQ149" s="26" t="str">
        <f t="shared" si="24"/>
        <v>-1</v>
      </c>
      <c r="BS149" s="26" t="str">
        <f t="shared" si="25"/>
        <v>-1</v>
      </c>
      <c r="BT149" s="26" t="str">
        <f t="shared" si="26"/>
        <v>-1</v>
      </c>
      <c r="BU149" s="26" t="str">
        <f t="shared" si="27"/>
        <v>-1</v>
      </c>
    </row>
    <row r="150" spans="1:73">
      <c r="A150" s="24" t="str">
        <f>IF(B150="","",IF(AND(B150&gt;1,Rapporteringskod!E150="Hela året"),"ÖVR"&amp;"1-"&amp;Rapporteringskod!A$2&amp;"-"&amp;Rapporteringskod!D$2&amp;"-"&amp;ROW(B149),IF(AND(B150&gt;1,Rapporteringskod!E150="Jan-Okt"),"ÖVR"&amp;"1-"&amp;Rapporteringskod!A$2&amp;"-"&amp;Rapporteringskod!D$2&amp;"-"&amp;ROW(B149),"ÖVR"&amp;"2-"&amp;Rapporteringskod!A$2&amp;"-"&amp;Rapporteringskod!D$2&amp;"-"&amp;ROW(B149))))</f>
        <v/>
      </c>
      <c r="B150" s="25"/>
      <c r="C150" s="25"/>
      <c r="D150" s="27"/>
      <c r="E150" s="27"/>
      <c r="F150" s="25"/>
      <c r="G150" s="28" t="str">
        <f>IF(B150="","",VLOOKUP(B150,Koder!A$1:B$365,2,FALSE))</f>
        <v/>
      </c>
      <c r="H150" s="25"/>
      <c r="I150" s="25"/>
      <c r="J150" s="25"/>
      <c r="K150" s="27"/>
      <c r="L150" s="27"/>
      <c r="M150" s="29"/>
      <c r="N150" s="25"/>
      <c r="O150" s="29"/>
      <c r="P150" s="25"/>
      <c r="Q150" s="25"/>
      <c r="R150" s="25"/>
      <c r="BL150" s="26" t="str">
        <f t="shared" si="19"/>
        <v/>
      </c>
      <c r="BM150" s="26" t="str">
        <f t="shared" si="20"/>
        <v/>
      </c>
      <c r="BN150" s="26" t="str">
        <f t="shared" si="21"/>
        <v/>
      </c>
      <c r="BO150" s="26" t="str">
        <f t="shared" si="22"/>
        <v/>
      </c>
      <c r="BP150" s="26" t="str">
        <f t="shared" si="23"/>
        <v/>
      </c>
      <c r="BQ150" s="26" t="str">
        <f t="shared" si="24"/>
        <v>-1</v>
      </c>
      <c r="BS150" s="26" t="str">
        <f t="shared" si="25"/>
        <v>-1</v>
      </c>
      <c r="BT150" s="26" t="str">
        <f t="shared" si="26"/>
        <v>-1</v>
      </c>
      <c r="BU150" s="26" t="str">
        <f t="shared" si="27"/>
        <v>-1</v>
      </c>
    </row>
    <row r="151" spans="1:73">
      <c r="A151" s="24" t="str">
        <f>IF(B151="","",IF(AND(B151&gt;1,Rapporteringskod!E151="Hela året"),"ÖVR"&amp;"1-"&amp;Rapporteringskod!A$2&amp;"-"&amp;Rapporteringskod!D$2&amp;"-"&amp;ROW(B150),IF(AND(B151&gt;1,Rapporteringskod!E151="Jan-Okt"),"ÖVR"&amp;"1-"&amp;Rapporteringskod!A$2&amp;"-"&amp;Rapporteringskod!D$2&amp;"-"&amp;ROW(B150),"ÖVR"&amp;"2-"&amp;Rapporteringskod!A$2&amp;"-"&amp;Rapporteringskod!D$2&amp;"-"&amp;ROW(B150))))</f>
        <v/>
      </c>
      <c r="B151" s="25"/>
      <c r="C151" s="25"/>
      <c r="D151" s="27"/>
      <c r="E151" s="27"/>
      <c r="F151" s="25"/>
      <c r="G151" s="28" t="str">
        <f>IF(B151="","",VLOOKUP(B151,Koder!A$1:B$365,2,FALSE))</f>
        <v/>
      </c>
      <c r="H151" s="25"/>
      <c r="I151" s="25"/>
      <c r="J151" s="25"/>
      <c r="K151" s="27"/>
      <c r="L151" s="27"/>
      <c r="M151" s="29"/>
      <c r="N151" s="25"/>
      <c r="O151" s="29"/>
      <c r="P151" s="25"/>
      <c r="Q151" s="25"/>
      <c r="R151" s="25"/>
      <c r="BL151" s="26" t="str">
        <f t="shared" si="19"/>
        <v/>
      </c>
      <c r="BM151" s="26" t="str">
        <f t="shared" si="20"/>
        <v/>
      </c>
      <c r="BN151" s="26" t="str">
        <f t="shared" si="21"/>
        <v/>
      </c>
      <c r="BO151" s="26" t="str">
        <f t="shared" si="22"/>
        <v/>
      </c>
      <c r="BP151" s="26" t="str">
        <f t="shared" si="23"/>
        <v/>
      </c>
      <c r="BQ151" s="26" t="str">
        <f t="shared" si="24"/>
        <v>-1</v>
      </c>
      <c r="BS151" s="26" t="str">
        <f t="shared" si="25"/>
        <v>-1</v>
      </c>
      <c r="BT151" s="26" t="str">
        <f t="shared" si="26"/>
        <v>-1</v>
      </c>
      <c r="BU151" s="26" t="str">
        <f t="shared" si="27"/>
        <v>-1</v>
      </c>
    </row>
    <row r="152" spans="1:73">
      <c r="A152" s="24" t="str">
        <f>IF(B152="","",IF(AND(B152&gt;1,Rapporteringskod!E152="Hela året"),"ÖVR"&amp;"1-"&amp;Rapporteringskod!A$2&amp;"-"&amp;Rapporteringskod!D$2&amp;"-"&amp;ROW(B151),IF(AND(B152&gt;1,Rapporteringskod!E152="Jan-Okt"),"ÖVR"&amp;"1-"&amp;Rapporteringskod!A$2&amp;"-"&amp;Rapporteringskod!D$2&amp;"-"&amp;ROW(B151),"ÖVR"&amp;"2-"&amp;Rapporteringskod!A$2&amp;"-"&amp;Rapporteringskod!D$2&amp;"-"&amp;ROW(B151))))</f>
        <v/>
      </c>
      <c r="B152" s="25"/>
      <c r="C152" s="25"/>
      <c r="D152" s="27"/>
      <c r="E152" s="27"/>
      <c r="F152" s="25"/>
      <c r="G152" s="28" t="str">
        <f>IF(B152="","",VLOOKUP(B152,Koder!A$1:B$365,2,FALSE))</f>
        <v/>
      </c>
      <c r="H152" s="25"/>
      <c r="I152" s="25"/>
      <c r="J152" s="25"/>
      <c r="K152" s="27"/>
      <c r="L152" s="27"/>
      <c r="M152" s="29"/>
      <c r="N152" s="25"/>
      <c r="O152" s="29"/>
      <c r="P152" s="25"/>
      <c r="Q152" s="25"/>
      <c r="R152" s="25"/>
      <c r="BL152" s="26" t="str">
        <f t="shared" si="19"/>
        <v/>
      </c>
      <c r="BM152" s="26" t="str">
        <f t="shared" si="20"/>
        <v/>
      </c>
      <c r="BN152" s="26" t="str">
        <f t="shared" si="21"/>
        <v/>
      </c>
      <c r="BO152" s="26" t="str">
        <f t="shared" si="22"/>
        <v/>
      </c>
      <c r="BP152" s="26" t="str">
        <f t="shared" si="23"/>
        <v/>
      </c>
      <c r="BQ152" s="26" t="str">
        <f t="shared" si="24"/>
        <v>-1</v>
      </c>
      <c r="BS152" s="26" t="str">
        <f t="shared" si="25"/>
        <v>-1</v>
      </c>
      <c r="BT152" s="26" t="str">
        <f t="shared" si="26"/>
        <v>-1</v>
      </c>
      <c r="BU152" s="26" t="str">
        <f t="shared" si="27"/>
        <v>-1</v>
      </c>
    </row>
    <row r="153" spans="1:73">
      <c r="A153" s="24" t="str">
        <f>IF(B153="","",IF(AND(B153&gt;1,Rapporteringskod!E153="Hela året"),"ÖVR"&amp;"1-"&amp;Rapporteringskod!A$2&amp;"-"&amp;Rapporteringskod!D$2&amp;"-"&amp;ROW(B152),IF(AND(B153&gt;1,Rapporteringskod!E153="Jan-Okt"),"ÖVR"&amp;"1-"&amp;Rapporteringskod!A$2&amp;"-"&amp;Rapporteringskod!D$2&amp;"-"&amp;ROW(B152),"ÖVR"&amp;"2-"&amp;Rapporteringskod!A$2&amp;"-"&amp;Rapporteringskod!D$2&amp;"-"&amp;ROW(B152))))</f>
        <v/>
      </c>
      <c r="B153" s="25"/>
      <c r="C153" s="25"/>
      <c r="D153" s="27"/>
      <c r="E153" s="27"/>
      <c r="F153" s="25"/>
      <c r="G153" s="28" t="str">
        <f>IF(B153="","",VLOOKUP(B153,Koder!A$1:B$365,2,FALSE))</f>
        <v/>
      </c>
      <c r="H153" s="25"/>
      <c r="I153" s="25"/>
      <c r="J153" s="25"/>
      <c r="K153" s="27"/>
      <c r="L153" s="27"/>
      <c r="M153" s="29"/>
      <c r="N153" s="25"/>
      <c r="O153" s="29"/>
      <c r="P153" s="25"/>
      <c r="Q153" s="25"/>
      <c r="R153" s="25"/>
      <c r="BL153" s="26" t="str">
        <f t="shared" si="19"/>
        <v/>
      </c>
      <c r="BM153" s="26" t="str">
        <f t="shared" si="20"/>
        <v/>
      </c>
      <c r="BN153" s="26" t="str">
        <f t="shared" si="21"/>
        <v/>
      </c>
      <c r="BO153" s="26" t="str">
        <f t="shared" si="22"/>
        <v/>
      </c>
      <c r="BP153" s="26" t="str">
        <f t="shared" si="23"/>
        <v/>
      </c>
      <c r="BQ153" s="26" t="str">
        <f t="shared" si="24"/>
        <v>-1</v>
      </c>
      <c r="BS153" s="26" t="str">
        <f t="shared" si="25"/>
        <v>-1</v>
      </c>
      <c r="BT153" s="26" t="str">
        <f t="shared" si="26"/>
        <v>-1</v>
      </c>
      <c r="BU153" s="26" t="str">
        <f t="shared" si="27"/>
        <v>-1</v>
      </c>
    </row>
    <row r="154" spans="1:73">
      <c r="A154" s="24" t="str">
        <f>IF(B154="","",IF(AND(B154&gt;1,Rapporteringskod!E154="Hela året"),"ÖVR"&amp;"1-"&amp;Rapporteringskod!A$2&amp;"-"&amp;Rapporteringskod!D$2&amp;"-"&amp;ROW(B153),IF(AND(B154&gt;1,Rapporteringskod!E154="Jan-Okt"),"ÖVR"&amp;"1-"&amp;Rapporteringskod!A$2&amp;"-"&amp;Rapporteringskod!D$2&amp;"-"&amp;ROW(B153),"ÖVR"&amp;"2-"&amp;Rapporteringskod!A$2&amp;"-"&amp;Rapporteringskod!D$2&amp;"-"&amp;ROW(B153))))</f>
        <v/>
      </c>
      <c r="B154" s="25"/>
      <c r="C154" s="25"/>
      <c r="D154" s="27"/>
      <c r="E154" s="27"/>
      <c r="F154" s="25"/>
      <c r="G154" s="28" t="str">
        <f>IF(B154="","",VLOOKUP(B154,Koder!A$1:B$365,2,FALSE))</f>
        <v/>
      </c>
      <c r="H154" s="25"/>
      <c r="I154" s="25"/>
      <c r="J154" s="25"/>
      <c r="K154" s="27"/>
      <c r="L154" s="27"/>
      <c r="M154" s="29"/>
      <c r="N154" s="25"/>
      <c r="O154" s="29"/>
      <c r="P154" s="25"/>
      <c r="Q154" s="25"/>
      <c r="R154" s="25"/>
      <c r="BL154" s="26" t="str">
        <f t="shared" si="19"/>
        <v/>
      </c>
      <c r="BM154" s="26" t="str">
        <f t="shared" si="20"/>
        <v/>
      </c>
      <c r="BN154" s="26" t="str">
        <f t="shared" si="21"/>
        <v/>
      </c>
      <c r="BO154" s="26" t="str">
        <f t="shared" si="22"/>
        <v/>
      </c>
      <c r="BP154" s="26" t="str">
        <f t="shared" si="23"/>
        <v/>
      </c>
      <c r="BQ154" s="26" t="str">
        <f t="shared" si="24"/>
        <v>-1</v>
      </c>
      <c r="BS154" s="26" t="str">
        <f t="shared" si="25"/>
        <v>-1</v>
      </c>
      <c r="BT154" s="26" t="str">
        <f t="shared" si="26"/>
        <v>-1</v>
      </c>
      <c r="BU154" s="26" t="str">
        <f t="shared" si="27"/>
        <v>-1</v>
      </c>
    </row>
    <row r="155" spans="1:73">
      <c r="A155" s="24" t="str">
        <f>IF(B155="","",IF(AND(B155&gt;1,Rapporteringskod!E155="Hela året"),"ÖVR"&amp;"1-"&amp;Rapporteringskod!A$2&amp;"-"&amp;Rapporteringskod!D$2&amp;"-"&amp;ROW(B154),IF(AND(B155&gt;1,Rapporteringskod!E155="Jan-Okt"),"ÖVR"&amp;"1-"&amp;Rapporteringskod!A$2&amp;"-"&amp;Rapporteringskod!D$2&amp;"-"&amp;ROW(B154),"ÖVR"&amp;"2-"&amp;Rapporteringskod!A$2&amp;"-"&amp;Rapporteringskod!D$2&amp;"-"&amp;ROW(B154))))</f>
        <v/>
      </c>
      <c r="B155" s="25"/>
      <c r="C155" s="25"/>
      <c r="D155" s="27"/>
      <c r="E155" s="27"/>
      <c r="F155" s="25"/>
      <c r="G155" s="28" t="str">
        <f>IF(B155="","",VLOOKUP(B155,Koder!A$1:B$365,2,FALSE))</f>
        <v/>
      </c>
      <c r="H155" s="25"/>
      <c r="I155" s="25"/>
      <c r="J155" s="25"/>
      <c r="K155" s="27"/>
      <c r="L155" s="27"/>
      <c r="M155" s="29"/>
      <c r="N155" s="25"/>
      <c r="O155" s="29"/>
      <c r="P155" s="25"/>
      <c r="Q155" s="25"/>
      <c r="R155" s="25"/>
      <c r="BL155" s="26" t="str">
        <f t="shared" si="19"/>
        <v/>
      </c>
      <c r="BM155" s="26" t="str">
        <f t="shared" si="20"/>
        <v/>
      </c>
      <c r="BN155" s="26" t="str">
        <f t="shared" si="21"/>
        <v/>
      </c>
      <c r="BO155" s="26" t="str">
        <f t="shared" si="22"/>
        <v/>
      </c>
      <c r="BP155" s="26" t="str">
        <f t="shared" si="23"/>
        <v/>
      </c>
      <c r="BQ155" s="26" t="str">
        <f t="shared" si="24"/>
        <v>-1</v>
      </c>
      <c r="BS155" s="26" t="str">
        <f t="shared" si="25"/>
        <v>-1</v>
      </c>
      <c r="BT155" s="26" t="str">
        <f t="shared" si="26"/>
        <v>-1</v>
      </c>
      <c r="BU155" s="26" t="str">
        <f t="shared" si="27"/>
        <v>-1</v>
      </c>
    </row>
    <row r="156" spans="1:73">
      <c r="A156" s="24" t="str">
        <f>IF(B156="","",IF(AND(B156&gt;1,Rapporteringskod!E156="Hela året"),"ÖVR"&amp;"1-"&amp;Rapporteringskod!A$2&amp;"-"&amp;Rapporteringskod!D$2&amp;"-"&amp;ROW(B155),IF(AND(B156&gt;1,Rapporteringskod!E156="Jan-Okt"),"ÖVR"&amp;"1-"&amp;Rapporteringskod!A$2&amp;"-"&amp;Rapporteringskod!D$2&amp;"-"&amp;ROW(B155),"ÖVR"&amp;"2-"&amp;Rapporteringskod!A$2&amp;"-"&amp;Rapporteringskod!D$2&amp;"-"&amp;ROW(B155))))</f>
        <v/>
      </c>
      <c r="B156" s="25"/>
      <c r="C156" s="25"/>
      <c r="D156" s="27"/>
      <c r="E156" s="27"/>
      <c r="F156" s="25"/>
      <c r="G156" s="28" t="str">
        <f>IF(B156="","",VLOOKUP(B156,Koder!A$1:B$365,2,FALSE))</f>
        <v/>
      </c>
      <c r="H156" s="25"/>
      <c r="I156" s="25"/>
      <c r="J156" s="25"/>
      <c r="K156" s="27"/>
      <c r="L156" s="27"/>
      <c r="M156" s="29"/>
      <c r="N156" s="25"/>
      <c r="O156" s="29"/>
      <c r="P156" s="25"/>
      <c r="Q156" s="25"/>
      <c r="R156" s="25"/>
      <c r="BL156" s="26" t="str">
        <f t="shared" si="19"/>
        <v/>
      </c>
      <c r="BM156" s="26" t="str">
        <f t="shared" si="20"/>
        <v/>
      </c>
      <c r="BN156" s="26" t="str">
        <f t="shared" si="21"/>
        <v/>
      </c>
      <c r="BO156" s="26" t="str">
        <f t="shared" si="22"/>
        <v/>
      </c>
      <c r="BP156" s="26" t="str">
        <f t="shared" si="23"/>
        <v/>
      </c>
      <c r="BQ156" s="26" t="str">
        <f t="shared" si="24"/>
        <v>-1</v>
      </c>
      <c r="BS156" s="26" t="str">
        <f t="shared" si="25"/>
        <v>-1</v>
      </c>
      <c r="BT156" s="26" t="str">
        <f t="shared" si="26"/>
        <v>-1</v>
      </c>
      <c r="BU156" s="26" t="str">
        <f t="shared" si="27"/>
        <v>-1</v>
      </c>
    </row>
    <row r="157" spans="1:73">
      <c r="A157" s="24" t="str">
        <f>IF(B157="","",IF(AND(B157&gt;1,Rapporteringskod!E157="Hela året"),"ÖVR"&amp;"1-"&amp;Rapporteringskod!A$2&amp;"-"&amp;Rapporteringskod!D$2&amp;"-"&amp;ROW(B156),IF(AND(B157&gt;1,Rapporteringskod!E157="Jan-Okt"),"ÖVR"&amp;"1-"&amp;Rapporteringskod!A$2&amp;"-"&amp;Rapporteringskod!D$2&amp;"-"&amp;ROW(B156),"ÖVR"&amp;"2-"&amp;Rapporteringskod!A$2&amp;"-"&amp;Rapporteringskod!D$2&amp;"-"&amp;ROW(B156))))</f>
        <v/>
      </c>
      <c r="B157" s="25"/>
      <c r="C157" s="25"/>
      <c r="D157" s="27"/>
      <c r="E157" s="27"/>
      <c r="F157" s="25"/>
      <c r="G157" s="28" t="str">
        <f>IF(B157="","",VLOOKUP(B157,Koder!A$1:B$365,2,FALSE))</f>
        <v/>
      </c>
      <c r="H157" s="25"/>
      <c r="I157" s="25"/>
      <c r="J157" s="25"/>
      <c r="K157" s="27"/>
      <c r="L157" s="27"/>
      <c r="M157" s="29"/>
      <c r="N157" s="25"/>
      <c r="O157" s="29"/>
      <c r="P157" s="25"/>
      <c r="Q157" s="25"/>
      <c r="R157" s="25"/>
      <c r="BL157" s="26" t="str">
        <f t="shared" si="19"/>
        <v/>
      </c>
      <c r="BM157" s="26" t="str">
        <f t="shared" si="20"/>
        <v/>
      </c>
      <c r="BN157" s="26" t="str">
        <f t="shared" si="21"/>
        <v/>
      </c>
      <c r="BO157" s="26" t="str">
        <f t="shared" si="22"/>
        <v/>
      </c>
      <c r="BP157" s="26" t="str">
        <f t="shared" si="23"/>
        <v/>
      </c>
      <c r="BQ157" s="26" t="str">
        <f t="shared" si="24"/>
        <v>-1</v>
      </c>
      <c r="BS157" s="26" t="str">
        <f t="shared" si="25"/>
        <v>-1</v>
      </c>
      <c r="BT157" s="26" t="str">
        <f t="shared" si="26"/>
        <v>-1</v>
      </c>
      <c r="BU157" s="26" t="str">
        <f t="shared" si="27"/>
        <v>-1</v>
      </c>
    </row>
    <row r="158" spans="1:73">
      <c r="A158" s="24" t="str">
        <f>IF(B158="","",IF(AND(B158&gt;1,Rapporteringskod!E158="Hela året"),"ÖVR"&amp;"1-"&amp;Rapporteringskod!A$2&amp;"-"&amp;Rapporteringskod!D$2&amp;"-"&amp;ROW(B157),IF(AND(B158&gt;1,Rapporteringskod!E158="Jan-Okt"),"ÖVR"&amp;"1-"&amp;Rapporteringskod!A$2&amp;"-"&amp;Rapporteringskod!D$2&amp;"-"&amp;ROW(B157),"ÖVR"&amp;"2-"&amp;Rapporteringskod!A$2&amp;"-"&amp;Rapporteringskod!D$2&amp;"-"&amp;ROW(B157))))</f>
        <v/>
      </c>
      <c r="B158" s="25"/>
      <c r="C158" s="25"/>
      <c r="D158" s="27"/>
      <c r="E158" s="27"/>
      <c r="F158" s="25"/>
      <c r="G158" s="28" t="str">
        <f>IF(B158="","",VLOOKUP(B158,Koder!A$1:B$365,2,FALSE))</f>
        <v/>
      </c>
      <c r="H158" s="25"/>
      <c r="I158" s="25"/>
      <c r="J158" s="25"/>
      <c r="K158" s="27"/>
      <c r="L158" s="27"/>
      <c r="M158" s="29"/>
      <c r="N158" s="25"/>
      <c r="O158" s="29"/>
      <c r="P158" s="25"/>
      <c r="Q158" s="25"/>
      <c r="R158" s="25"/>
      <c r="BL158" s="26" t="str">
        <f t="shared" si="19"/>
        <v/>
      </c>
      <c r="BM158" s="26" t="str">
        <f t="shared" si="20"/>
        <v/>
      </c>
      <c r="BN158" s="26" t="str">
        <f t="shared" si="21"/>
        <v/>
      </c>
      <c r="BO158" s="26" t="str">
        <f t="shared" si="22"/>
        <v/>
      </c>
      <c r="BP158" s="26" t="str">
        <f t="shared" si="23"/>
        <v/>
      </c>
      <c r="BQ158" s="26" t="str">
        <f t="shared" si="24"/>
        <v>-1</v>
      </c>
      <c r="BS158" s="26" t="str">
        <f t="shared" si="25"/>
        <v>-1</v>
      </c>
      <c r="BT158" s="26" t="str">
        <f t="shared" si="26"/>
        <v>-1</v>
      </c>
      <c r="BU158" s="26" t="str">
        <f t="shared" si="27"/>
        <v>-1</v>
      </c>
    </row>
    <row r="159" spans="1:73">
      <c r="A159" s="24" t="str">
        <f>IF(B159="","",IF(AND(B159&gt;1,Rapporteringskod!E159="Hela året"),"ÖVR"&amp;"1-"&amp;Rapporteringskod!A$2&amp;"-"&amp;Rapporteringskod!D$2&amp;"-"&amp;ROW(B158),IF(AND(B159&gt;1,Rapporteringskod!E159="Jan-Okt"),"ÖVR"&amp;"1-"&amp;Rapporteringskod!A$2&amp;"-"&amp;Rapporteringskod!D$2&amp;"-"&amp;ROW(B158),"ÖVR"&amp;"2-"&amp;Rapporteringskod!A$2&amp;"-"&amp;Rapporteringskod!D$2&amp;"-"&amp;ROW(B158))))</f>
        <v/>
      </c>
      <c r="B159" s="25"/>
      <c r="C159" s="25"/>
      <c r="D159" s="27"/>
      <c r="E159" s="27"/>
      <c r="F159" s="25"/>
      <c r="G159" s="28" t="str">
        <f>IF(B159="","",VLOOKUP(B159,Koder!A$1:B$365,2,FALSE))</f>
        <v/>
      </c>
      <c r="H159" s="25"/>
      <c r="I159" s="25"/>
      <c r="J159" s="25"/>
      <c r="K159" s="27"/>
      <c r="L159" s="27"/>
      <c r="M159" s="29"/>
      <c r="N159" s="25"/>
      <c r="O159" s="29"/>
      <c r="P159" s="25"/>
      <c r="Q159" s="25"/>
      <c r="R159" s="25"/>
      <c r="BL159" s="26" t="str">
        <f t="shared" si="19"/>
        <v/>
      </c>
      <c r="BM159" s="26" t="str">
        <f t="shared" si="20"/>
        <v/>
      </c>
      <c r="BN159" s="26" t="str">
        <f t="shared" si="21"/>
        <v/>
      </c>
      <c r="BO159" s="26" t="str">
        <f t="shared" si="22"/>
        <v/>
      </c>
      <c r="BP159" s="26" t="str">
        <f t="shared" si="23"/>
        <v/>
      </c>
      <c r="BQ159" s="26" t="str">
        <f t="shared" si="24"/>
        <v>-1</v>
      </c>
      <c r="BS159" s="26" t="str">
        <f t="shared" si="25"/>
        <v>-1</v>
      </c>
      <c r="BT159" s="26" t="str">
        <f t="shared" si="26"/>
        <v>-1</v>
      </c>
      <c r="BU159" s="26" t="str">
        <f t="shared" si="27"/>
        <v>-1</v>
      </c>
    </row>
    <row r="160" spans="1:73">
      <c r="A160" s="24" t="str">
        <f>IF(B160="","",IF(AND(B160&gt;1,Rapporteringskod!E160="Hela året"),"ÖVR"&amp;"1-"&amp;Rapporteringskod!A$2&amp;"-"&amp;Rapporteringskod!D$2&amp;"-"&amp;ROW(B159),IF(AND(B160&gt;1,Rapporteringskod!E160="Jan-Okt"),"ÖVR"&amp;"1-"&amp;Rapporteringskod!A$2&amp;"-"&amp;Rapporteringskod!D$2&amp;"-"&amp;ROW(B159),"ÖVR"&amp;"2-"&amp;Rapporteringskod!A$2&amp;"-"&amp;Rapporteringskod!D$2&amp;"-"&amp;ROW(B159))))</f>
        <v/>
      </c>
      <c r="B160" s="25"/>
      <c r="C160" s="25"/>
      <c r="D160" s="27"/>
      <c r="E160" s="27"/>
      <c r="F160" s="25"/>
      <c r="G160" s="28" t="str">
        <f>IF(B160="","",VLOOKUP(B160,Koder!A$1:B$365,2,FALSE))</f>
        <v/>
      </c>
      <c r="H160" s="25"/>
      <c r="I160" s="25"/>
      <c r="J160" s="25"/>
      <c r="K160" s="27"/>
      <c r="L160" s="27"/>
      <c r="M160" s="29"/>
      <c r="N160" s="25"/>
      <c r="O160" s="29"/>
      <c r="P160" s="25"/>
      <c r="Q160" s="25"/>
      <c r="R160" s="25"/>
      <c r="BL160" s="26" t="str">
        <f t="shared" si="19"/>
        <v/>
      </c>
      <c r="BM160" s="26" t="str">
        <f t="shared" si="20"/>
        <v/>
      </c>
      <c r="BN160" s="26" t="str">
        <f t="shared" si="21"/>
        <v/>
      </c>
      <c r="BO160" s="26" t="str">
        <f t="shared" si="22"/>
        <v/>
      </c>
      <c r="BP160" s="26" t="str">
        <f t="shared" si="23"/>
        <v/>
      </c>
      <c r="BQ160" s="26" t="str">
        <f t="shared" si="24"/>
        <v>-1</v>
      </c>
      <c r="BS160" s="26" t="str">
        <f t="shared" si="25"/>
        <v>-1</v>
      </c>
      <c r="BT160" s="26" t="str">
        <f t="shared" si="26"/>
        <v>-1</v>
      </c>
      <c r="BU160" s="26" t="str">
        <f t="shared" si="27"/>
        <v>-1</v>
      </c>
    </row>
    <row r="161" spans="1:73">
      <c r="A161" s="24" t="str">
        <f>IF(B161="","",IF(AND(B161&gt;1,Rapporteringskod!E161="Hela året"),"ÖVR"&amp;"1-"&amp;Rapporteringskod!A$2&amp;"-"&amp;Rapporteringskod!D$2&amp;"-"&amp;ROW(B160),IF(AND(B161&gt;1,Rapporteringskod!E161="Jan-Okt"),"ÖVR"&amp;"1-"&amp;Rapporteringskod!A$2&amp;"-"&amp;Rapporteringskod!D$2&amp;"-"&amp;ROW(B160),"ÖVR"&amp;"2-"&amp;Rapporteringskod!A$2&amp;"-"&amp;Rapporteringskod!D$2&amp;"-"&amp;ROW(B160))))</f>
        <v/>
      </c>
      <c r="B161" s="25"/>
      <c r="C161" s="25"/>
      <c r="D161" s="27"/>
      <c r="E161" s="27"/>
      <c r="F161" s="25"/>
      <c r="G161" s="28" t="str">
        <f>IF(B161="","",VLOOKUP(B161,Koder!A$1:B$365,2,FALSE))</f>
        <v/>
      </c>
      <c r="H161" s="25"/>
      <c r="I161" s="25"/>
      <c r="J161" s="25"/>
      <c r="K161" s="27"/>
      <c r="L161" s="27"/>
      <c r="M161" s="29"/>
      <c r="N161" s="25"/>
      <c r="O161" s="29"/>
      <c r="P161" s="25"/>
      <c r="Q161" s="25"/>
      <c r="R161" s="25"/>
      <c r="BL161" s="26" t="str">
        <f t="shared" si="19"/>
        <v/>
      </c>
      <c r="BM161" s="26" t="str">
        <f t="shared" si="20"/>
        <v/>
      </c>
      <c r="BN161" s="26" t="str">
        <f t="shared" si="21"/>
        <v/>
      </c>
      <c r="BO161" s="26" t="str">
        <f t="shared" si="22"/>
        <v/>
      </c>
      <c r="BP161" s="26" t="str">
        <f t="shared" si="23"/>
        <v/>
      </c>
      <c r="BQ161" s="26" t="str">
        <f t="shared" si="24"/>
        <v>-1</v>
      </c>
      <c r="BS161" s="26" t="str">
        <f t="shared" si="25"/>
        <v>-1</v>
      </c>
      <c r="BT161" s="26" t="str">
        <f t="shared" si="26"/>
        <v>-1</v>
      </c>
      <c r="BU161" s="26" t="str">
        <f t="shared" si="27"/>
        <v>-1</v>
      </c>
    </row>
    <row r="162" spans="1:73">
      <c r="A162" s="24" t="str">
        <f>IF(B162="","",IF(AND(B162&gt;1,Rapporteringskod!E162="Hela året"),"ÖVR"&amp;"1-"&amp;Rapporteringskod!A$2&amp;"-"&amp;Rapporteringskod!D$2&amp;"-"&amp;ROW(B161),IF(AND(B162&gt;1,Rapporteringskod!E162="Jan-Okt"),"ÖVR"&amp;"1-"&amp;Rapporteringskod!A$2&amp;"-"&amp;Rapporteringskod!D$2&amp;"-"&amp;ROW(B161),"ÖVR"&amp;"2-"&amp;Rapporteringskod!A$2&amp;"-"&amp;Rapporteringskod!D$2&amp;"-"&amp;ROW(B161))))</f>
        <v/>
      </c>
      <c r="B162" s="25"/>
      <c r="C162" s="25"/>
      <c r="D162" s="27"/>
      <c r="E162" s="27"/>
      <c r="F162" s="25"/>
      <c r="G162" s="28" t="str">
        <f>IF(B162="","",VLOOKUP(B162,Koder!A$1:B$365,2,FALSE))</f>
        <v/>
      </c>
      <c r="H162" s="25"/>
      <c r="I162" s="25"/>
      <c r="J162" s="25"/>
      <c r="K162" s="27"/>
      <c r="L162" s="27"/>
      <c r="M162" s="29"/>
      <c r="N162" s="25"/>
      <c r="O162" s="29"/>
      <c r="P162" s="25"/>
      <c r="Q162" s="25"/>
      <c r="R162" s="25"/>
      <c r="BL162" s="26" t="str">
        <f t="shared" si="19"/>
        <v/>
      </c>
      <c r="BM162" s="26" t="str">
        <f t="shared" si="20"/>
        <v/>
      </c>
      <c r="BN162" s="26" t="str">
        <f t="shared" si="21"/>
        <v/>
      </c>
      <c r="BO162" s="26" t="str">
        <f t="shared" si="22"/>
        <v/>
      </c>
      <c r="BP162" s="26" t="str">
        <f t="shared" si="23"/>
        <v/>
      </c>
      <c r="BQ162" s="26" t="str">
        <f t="shared" si="24"/>
        <v>-1</v>
      </c>
      <c r="BS162" s="26" t="str">
        <f t="shared" si="25"/>
        <v>-1</v>
      </c>
      <c r="BT162" s="26" t="str">
        <f t="shared" si="26"/>
        <v>-1</v>
      </c>
      <c r="BU162" s="26" t="str">
        <f t="shared" si="27"/>
        <v>-1</v>
      </c>
    </row>
    <row r="163" spans="1:73">
      <c r="A163" s="24" t="str">
        <f>IF(B163="","",IF(AND(B163&gt;1,Rapporteringskod!E163="Hela året"),"ÖVR"&amp;"1-"&amp;Rapporteringskod!A$2&amp;"-"&amp;Rapporteringskod!D$2&amp;"-"&amp;ROW(B162),IF(AND(B163&gt;1,Rapporteringskod!E163="Jan-Okt"),"ÖVR"&amp;"1-"&amp;Rapporteringskod!A$2&amp;"-"&amp;Rapporteringskod!D$2&amp;"-"&amp;ROW(B162),"ÖVR"&amp;"2-"&amp;Rapporteringskod!A$2&amp;"-"&amp;Rapporteringskod!D$2&amp;"-"&amp;ROW(B162))))</f>
        <v/>
      </c>
      <c r="B163" s="25"/>
      <c r="C163" s="25"/>
      <c r="D163" s="27"/>
      <c r="E163" s="27"/>
      <c r="F163" s="25"/>
      <c r="G163" s="28" t="str">
        <f>IF(B163="","",VLOOKUP(B163,Koder!A$1:B$365,2,FALSE))</f>
        <v/>
      </c>
      <c r="H163" s="25"/>
      <c r="I163" s="25"/>
      <c r="J163" s="25"/>
      <c r="K163" s="27"/>
      <c r="L163" s="27"/>
      <c r="M163" s="29"/>
      <c r="N163" s="25"/>
      <c r="O163" s="29"/>
      <c r="P163" s="25"/>
      <c r="Q163" s="25"/>
      <c r="R163" s="25"/>
      <c r="BL163" s="26" t="str">
        <f t="shared" si="19"/>
        <v/>
      </c>
      <c r="BM163" s="26" t="str">
        <f t="shared" si="20"/>
        <v/>
      </c>
      <c r="BN163" s="26" t="str">
        <f t="shared" si="21"/>
        <v/>
      </c>
      <c r="BO163" s="26" t="str">
        <f t="shared" si="22"/>
        <v/>
      </c>
      <c r="BP163" s="26" t="str">
        <f t="shared" si="23"/>
        <v/>
      </c>
      <c r="BQ163" s="26" t="str">
        <f t="shared" si="24"/>
        <v>-1</v>
      </c>
      <c r="BS163" s="26" t="str">
        <f t="shared" si="25"/>
        <v>-1</v>
      </c>
      <c r="BT163" s="26" t="str">
        <f t="shared" si="26"/>
        <v>-1</v>
      </c>
      <c r="BU163" s="26" t="str">
        <f t="shared" si="27"/>
        <v>-1</v>
      </c>
    </row>
    <row r="164" spans="1:73">
      <c r="A164" s="24" t="str">
        <f>IF(B164="","",IF(AND(B164&gt;1,Rapporteringskod!E164="Hela året"),"ÖVR"&amp;"1-"&amp;Rapporteringskod!A$2&amp;"-"&amp;Rapporteringskod!D$2&amp;"-"&amp;ROW(B163),IF(AND(B164&gt;1,Rapporteringskod!E164="Jan-Okt"),"ÖVR"&amp;"1-"&amp;Rapporteringskod!A$2&amp;"-"&amp;Rapporteringskod!D$2&amp;"-"&amp;ROW(B163),"ÖVR"&amp;"2-"&amp;Rapporteringskod!A$2&amp;"-"&amp;Rapporteringskod!D$2&amp;"-"&amp;ROW(B163))))</f>
        <v/>
      </c>
      <c r="B164" s="25"/>
      <c r="C164" s="25"/>
      <c r="D164" s="27"/>
      <c r="E164" s="27"/>
      <c r="F164" s="25"/>
      <c r="G164" s="28" t="str">
        <f>IF(B164="","",VLOOKUP(B164,Koder!A$1:B$365,2,FALSE))</f>
        <v/>
      </c>
      <c r="H164" s="25"/>
      <c r="I164" s="25"/>
      <c r="J164" s="25"/>
      <c r="K164" s="27"/>
      <c r="L164" s="27"/>
      <c r="M164" s="29"/>
      <c r="N164" s="25"/>
      <c r="O164" s="29"/>
      <c r="P164" s="25"/>
      <c r="Q164" s="25"/>
      <c r="R164" s="25"/>
      <c r="BL164" s="26" t="str">
        <f t="shared" si="19"/>
        <v/>
      </c>
      <c r="BM164" s="26" t="str">
        <f t="shared" si="20"/>
        <v/>
      </c>
      <c r="BN164" s="26" t="str">
        <f t="shared" si="21"/>
        <v/>
      </c>
      <c r="BO164" s="26" t="str">
        <f t="shared" si="22"/>
        <v/>
      </c>
      <c r="BP164" s="26" t="str">
        <f t="shared" si="23"/>
        <v/>
      </c>
      <c r="BQ164" s="26" t="str">
        <f t="shared" si="24"/>
        <v>-1</v>
      </c>
      <c r="BS164" s="26" t="str">
        <f t="shared" si="25"/>
        <v>-1</v>
      </c>
      <c r="BT164" s="26" t="str">
        <f t="shared" si="26"/>
        <v>-1</v>
      </c>
      <c r="BU164" s="26" t="str">
        <f t="shared" si="27"/>
        <v>-1</v>
      </c>
    </row>
    <row r="165" spans="1:73">
      <c r="A165" s="24" t="str">
        <f>IF(B165="","",IF(AND(B165&gt;1,Rapporteringskod!E165="Hela året"),"ÖVR"&amp;"1-"&amp;Rapporteringskod!A$2&amp;"-"&amp;Rapporteringskod!D$2&amp;"-"&amp;ROW(B164),IF(AND(B165&gt;1,Rapporteringskod!E165="Jan-Okt"),"ÖVR"&amp;"1-"&amp;Rapporteringskod!A$2&amp;"-"&amp;Rapporteringskod!D$2&amp;"-"&amp;ROW(B164),"ÖVR"&amp;"2-"&amp;Rapporteringskod!A$2&amp;"-"&amp;Rapporteringskod!D$2&amp;"-"&amp;ROW(B164))))</f>
        <v/>
      </c>
      <c r="B165" s="25"/>
      <c r="C165" s="25"/>
      <c r="D165" s="27"/>
      <c r="E165" s="27"/>
      <c r="F165" s="25"/>
      <c r="G165" s="28" t="str">
        <f>IF(B165="","",VLOOKUP(B165,Koder!A$1:B$365,2,FALSE))</f>
        <v/>
      </c>
      <c r="H165" s="25"/>
      <c r="I165" s="25"/>
      <c r="J165" s="25"/>
      <c r="K165" s="27"/>
      <c r="L165" s="27"/>
      <c r="M165" s="29"/>
      <c r="N165" s="25"/>
      <c r="O165" s="29"/>
      <c r="P165" s="25"/>
      <c r="Q165" s="25"/>
      <c r="R165" s="25"/>
      <c r="BL165" s="26" t="str">
        <f t="shared" si="19"/>
        <v/>
      </c>
      <c r="BM165" s="26" t="str">
        <f t="shared" si="20"/>
        <v/>
      </c>
      <c r="BN165" s="26" t="str">
        <f t="shared" si="21"/>
        <v/>
      </c>
      <c r="BO165" s="26" t="str">
        <f t="shared" si="22"/>
        <v/>
      </c>
      <c r="BP165" s="26" t="str">
        <f t="shared" si="23"/>
        <v/>
      </c>
      <c r="BQ165" s="26" t="str">
        <f t="shared" si="24"/>
        <v>-1</v>
      </c>
      <c r="BS165" s="26" t="str">
        <f t="shared" si="25"/>
        <v>-1</v>
      </c>
      <c r="BT165" s="26" t="str">
        <f t="shared" si="26"/>
        <v>-1</v>
      </c>
      <c r="BU165" s="26" t="str">
        <f t="shared" si="27"/>
        <v>-1</v>
      </c>
    </row>
    <row r="166" spans="1:73">
      <c r="A166" s="24" t="str">
        <f>IF(B166="","",IF(AND(B166&gt;1,Rapporteringskod!E166="Hela året"),"ÖVR"&amp;"1-"&amp;Rapporteringskod!A$2&amp;"-"&amp;Rapporteringskod!D$2&amp;"-"&amp;ROW(B165),IF(AND(B166&gt;1,Rapporteringskod!E166="Jan-Okt"),"ÖVR"&amp;"1-"&amp;Rapporteringskod!A$2&amp;"-"&amp;Rapporteringskod!D$2&amp;"-"&amp;ROW(B165),"ÖVR"&amp;"2-"&amp;Rapporteringskod!A$2&amp;"-"&amp;Rapporteringskod!D$2&amp;"-"&amp;ROW(B165))))</f>
        <v/>
      </c>
      <c r="B166" s="25"/>
      <c r="C166" s="25"/>
      <c r="D166" s="27"/>
      <c r="E166" s="27"/>
      <c r="F166" s="25"/>
      <c r="G166" s="28" t="str">
        <f>IF(B166="","",VLOOKUP(B166,Koder!A$1:B$365,2,FALSE))</f>
        <v/>
      </c>
      <c r="H166" s="25"/>
      <c r="I166" s="25"/>
      <c r="J166" s="25"/>
      <c r="K166" s="27"/>
      <c r="L166" s="27"/>
      <c r="M166" s="29"/>
      <c r="N166" s="25"/>
      <c r="O166" s="29"/>
      <c r="P166" s="25"/>
      <c r="Q166" s="25"/>
      <c r="R166" s="25"/>
      <c r="BL166" s="26" t="str">
        <f t="shared" si="19"/>
        <v/>
      </c>
      <c r="BM166" s="26" t="str">
        <f t="shared" si="20"/>
        <v/>
      </c>
      <c r="BN166" s="26" t="str">
        <f t="shared" si="21"/>
        <v/>
      </c>
      <c r="BO166" s="26" t="str">
        <f t="shared" si="22"/>
        <v/>
      </c>
      <c r="BP166" s="26" t="str">
        <f t="shared" si="23"/>
        <v/>
      </c>
      <c r="BQ166" s="26" t="str">
        <f t="shared" si="24"/>
        <v>-1</v>
      </c>
      <c r="BS166" s="26" t="str">
        <f t="shared" si="25"/>
        <v>-1</v>
      </c>
      <c r="BT166" s="26" t="str">
        <f t="shared" si="26"/>
        <v>-1</v>
      </c>
      <c r="BU166" s="26" t="str">
        <f t="shared" si="27"/>
        <v>-1</v>
      </c>
    </row>
    <row r="167" spans="1:73">
      <c r="A167" s="24" t="str">
        <f>IF(B167="","",IF(AND(B167&gt;1,Rapporteringskod!E167="Hela året"),"ÖVR"&amp;"1-"&amp;Rapporteringskod!A$2&amp;"-"&amp;Rapporteringskod!D$2&amp;"-"&amp;ROW(B166),IF(AND(B167&gt;1,Rapporteringskod!E167="Jan-Okt"),"ÖVR"&amp;"1-"&amp;Rapporteringskod!A$2&amp;"-"&amp;Rapporteringskod!D$2&amp;"-"&amp;ROW(B166),"ÖVR"&amp;"2-"&amp;Rapporteringskod!A$2&amp;"-"&amp;Rapporteringskod!D$2&amp;"-"&amp;ROW(B166))))</f>
        <v/>
      </c>
      <c r="B167" s="25"/>
      <c r="C167" s="25"/>
      <c r="D167" s="27"/>
      <c r="E167" s="27"/>
      <c r="F167" s="25"/>
      <c r="G167" s="28" t="str">
        <f>IF(B167="","",VLOOKUP(B167,Koder!A$1:B$365,2,FALSE))</f>
        <v/>
      </c>
      <c r="H167" s="25"/>
      <c r="I167" s="25"/>
      <c r="J167" s="25"/>
      <c r="K167" s="27"/>
      <c r="L167" s="27"/>
      <c r="M167" s="29"/>
      <c r="N167" s="25"/>
      <c r="O167" s="29"/>
      <c r="P167" s="25"/>
      <c r="Q167" s="25"/>
      <c r="R167" s="25"/>
      <c r="BL167" s="26" t="str">
        <f t="shared" si="19"/>
        <v/>
      </c>
      <c r="BM167" s="26" t="str">
        <f t="shared" si="20"/>
        <v/>
      </c>
      <c r="BN167" s="26" t="str">
        <f t="shared" si="21"/>
        <v/>
      </c>
      <c r="BO167" s="26" t="str">
        <f t="shared" si="22"/>
        <v/>
      </c>
      <c r="BP167" s="26" t="str">
        <f t="shared" si="23"/>
        <v/>
      </c>
      <c r="BQ167" s="26" t="str">
        <f t="shared" si="24"/>
        <v>-1</v>
      </c>
      <c r="BS167" s="26" t="str">
        <f t="shared" si="25"/>
        <v>-1</v>
      </c>
      <c r="BT167" s="26" t="str">
        <f t="shared" si="26"/>
        <v>-1</v>
      </c>
      <c r="BU167" s="26" t="str">
        <f t="shared" si="27"/>
        <v>-1</v>
      </c>
    </row>
    <row r="168" spans="1:73">
      <c r="A168" s="24" t="str">
        <f>IF(B168="","",IF(AND(B168&gt;1,Rapporteringskod!E168="Hela året"),"ÖVR"&amp;"1-"&amp;Rapporteringskod!A$2&amp;"-"&amp;Rapporteringskod!D$2&amp;"-"&amp;ROW(B167),IF(AND(B168&gt;1,Rapporteringskod!E168="Jan-Okt"),"ÖVR"&amp;"1-"&amp;Rapporteringskod!A$2&amp;"-"&amp;Rapporteringskod!D$2&amp;"-"&amp;ROW(B167),"ÖVR"&amp;"2-"&amp;Rapporteringskod!A$2&amp;"-"&amp;Rapporteringskod!D$2&amp;"-"&amp;ROW(B167))))</f>
        <v/>
      </c>
      <c r="B168" s="25"/>
      <c r="C168" s="25"/>
      <c r="D168" s="27"/>
      <c r="E168" s="27"/>
      <c r="F168" s="25"/>
      <c r="G168" s="28" t="str">
        <f>IF(B168="","",VLOOKUP(B168,Koder!A$1:B$365,2,FALSE))</f>
        <v/>
      </c>
      <c r="H168" s="25"/>
      <c r="I168" s="25"/>
      <c r="J168" s="25"/>
      <c r="K168" s="27"/>
      <c r="L168" s="27"/>
      <c r="M168" s="29"/>
      <c r="N168" s="25"/>
      <c r="O168" s="29"/>
      <c r="P168" s="25"/>
      <c r="Q168" s="25"/>
      <c r="R168" s="25"/>
      <c r="BL168" s="26" t="str">
        <f t="shared" si="19"/>
        <v/>
      </c>
      <c r="BM168" s="26" t="str">
        <f t="shared" si="20"/>
        <v/>
      </c>
      <c r="BN168" s="26" t="str">
        <f t="shared" si="21"/>
        <v/>
      </c>
      <c r="BO168" s="26" t="str">
        <f t="shared" si="22"/>
        <v/>
      </c>
      <c r="BP168" s="26" t="str">
        <f t="shared" si="23"/>
        <v/>
      </c>
      <c r="BQ168" s="26" t="str">
        <f t="shared" si="24"/>
        <v>-1</v>
      </c>
      <c r="BS168" s="26" t="str">
        <f t="shared" si="25"/>
        <v>-1</v>
      </c>
      <c r="BT168" s="26" t="str">
        <f t="shared" si="26"/>
        <v>-1</v>
      </c>
      <c r="BU168" s="26" t="str">
        <f t="shared" si="27"/>
        <v>-1</v>
      </c>
    </row>
    <row r="169" spans="1:73">
      <c r="A169" s="24" t="str">
        <f>IF(B169="","",IF(AND(B169&gt;1,Rapporteringskod!E169="Hela året"),"ÖVR"&amp;"1-"&amp;Rapporteringskod!A$2&amp;"-"&amp;Rapporteringskod!D$2&amp;"-"&amp;ROW(B168),IF(AND(B169&gt;1,Rapporteringskod!E169="Jan-Okt"),"ÖVR"&amp;"1-"&amp;Rapporteringskod!A$2&amp;"-"&amp;Rapporteringskod!D$2&amp;"-"&amp;ROW(B168),"ÖVR"&amp;"2-"&amp;Rapporteringskod!A$2&amp;"-"&amp;Rapporteringskod!D$2&amp;"-"&amp;ROW(B168))))</f>
        <v/>
      </c>
      <c r="B169" s="25"/>
      <c r="C169" s="25"/>
      <c r="D169" s="27"/>
      <c r="E169" s="27"/>
      <c r="F169" s="25"/>
      <c r="G169" s="28" t="str">
        <f>IF(B169="","",VLOOKUP(B169,Koder!A$1:B$365,2,FALSE))</f>
        <v/>
      </c>
      <c r="H169" s="25"/>
      <c r="I169" s="25"/>
      <c r="J169" s="25"/>
      <c r="K169" s="27"/>
      <c r="L169" s="27"/>
      <c r="M169" s="29"/>
      <c r="N169" s="25"/>
      <c r="O169" s="29"/>
      <c r="P169" s="25"/>
      <c r="Q169" s="25"/>
      <c r="R169" s="25"/>
      <c r="BL169" s="26" t="str">
        <f t="shared" si="19"/>
        <v/>
      </c>
      <c r="BM169" s="26" t="str">
        <f t="shared" si="20"/>
        <v/>
      </c>
      <c r="BN169" s="26" t="str">
        <f t="shared" si="21"/>
        <v/>
      </c>
      <c r="BO169" s="26" t="str">
        <f t="shared" si="22"/>
        <v/>
      </c>
      <c r="BP169" s="26" t="str">
        <f t="shared" si="23"/>
        <v/>
      </c>
      <c r="BQ169" s="26" t="str">
        <f t="shared" si="24"/>
        <v>-1</v>
      </c>
      <c r="BS169" s="26" t="str">
        <f t="shared" si="25"/>
        <v>-1</v>
      </c>
      <c r="BT169" s="26" t="str">
        <f t="shared" si="26"/>
        <v>-1</v>
      </c>
      <c r="BU169" s="26" t="str">
        <f t="shared" si="27"/>
        <v>-1</v>
      </c>
    </row>
    <row r="170" spans="1:73">
      <c r="A170" s="24" t="str">
        <f>IF(B170="","",IF(AND(B170&gt;1,Rapporteringskod!E170="Hela året"),"ÖVR"&amp;"1-"&amp;Rapporteringskod!A$2&amp;"-"&amp;Rapporteringskod!D$2&amp;"-"&amp;ROW(B169),IF(AND(B170&gt;1,Rapporteringskod!E170="Jan-Okt"),"ÖVR"&amp;"1-"&amp;Rapporteringskod!A$2&amp;"-"&amp;Rapporteringskod!D$2&amp;"-"&amp;ROW(B169),"ÖVR"&amp;"2-"&amp;Rapporteringskod!A$2&amp;"-"&amp;Rapporteringskod!D$2&amp;"-"&amp;ROW(B169))))</f>
        <v/>
      </c>
      <c r="B170" s="25"/>
      <c r="C170" s="25"/>
      <c r="D170" s="27"/>
      <c r="E170" s="27"/>
      <c r="F170" s="25"/>
      <c r="G170" s="28" t="str">
        <f>IF(B170="","",VLOOKUP(B170,Koder!A$1:B$365,2,FALSE))</f>
        <v/>
      </c>
      <c r="H170" s="25"/>
      <c r="I170" s="25"/>
      <c r="J170" s="25"/>
      <c r="K170" s="27"/>
      <c r="L170" s="27"/>
      <c r="M170" s="29"/>
      <c r="N170" s="25"/>
      <c r="O170" s="29"/>
      <c r="P170" s="25"/>
      <c r="Q170" s="25"/>
      <c r="R170" s="25"/>
      <c r="BL170" s="26" t="str">
        <f t="shared" si="19"/>
        <v/>
      </c>
      <c r="BM170" s="26" t="str">
        <f t="shared" si="20"/>
        <v/>
      </c>
      <c r="BN170" s="26" t="str">
        <f t="shared" si="21"/>
        <v/>
      </c>
      <c r="BO170" s="26" t="str">
        <f t="shared" si="22"/>
        <v/>
      </c>
      <c r="BP170" s="26" t="str">
        <f t="shared" si="23"/>
        <v/>
      </c>
      <c r="BQ170" s="26" t="str">
        <f t="shared" si="24"/>
        <v>-1</v>
      </c>
      <c r="BS170" s="26" t="str">
        <f t="shared" si="25"/>
        <v>-1</v>
      </c>
      <c r="BT170" s="26" t="str">
        <f t="shared" si="26"/>
        <v>-1</v>
      </c>
      <c r="BU170" s="26" t="str">
        <f t="shared" si="27"/>
        <v>-1</v>
      </c>
    </row>
    <row r="171" spans="1:73">
      <c r="A171" s="24" t="str">
        <f>IF(B171="","",IF(AND(B171&gt;1,Rapporteringskod!E171="Hela året"),"ÖVR"&amp;"1-"&amp;Rapporteringskod!A$2&amp;"-"&amp;Rapporteringskod!D$2&amp;"-"&amp;ROW(B170),IF(AND(B171&gt;1,Rapporteringskod!E171="Jan-Okt"),"ÖVR"&amp;"1-"&amp;Rapporteringskod!A$2&amp;"-"&amp;Rapporteringskod!D$2&amp;"-"&amp;ROW(B170),"ÖVR"&amp;"2-"&amp;Rapporteringskod!A$2&amp;"-"&amp;Rapporteringskod!D$2&amp;"-"&amp;ROW(B170))))</f>
        <v/>
      </c>
      <c r="B171" s="25"/>
      <c r="C171" s="25"/>
      <c r="D171" s="27"/>
      <c r="E171" s="27"/>
      <c r="F171" s="25"/>
      <c r="G171" s="28" t="str">
        <f>IF(B171="","",VLOOKUP(B171,Koder!A$1:B$365,2,FALSE))</f>
        <v/>
      </c>
      <c r="H171" s="25"/>
      <c r="I171" s="25"/>
      <c r="J171" s="25"/>
      <c r="K171" s="27"/>
      <c r="L171" s="27"/>
      <c r="M171" s="29"/>
      <c r="N171" s="25"/>
      <c r="O171" s="29"/>
      <c r="P171" s="25"/>
      <c r="Q171" s="25"/>
      <c r="R171" s="25"/>
      <c r="BL171" s="26" t="str">
        <f t="shared" si="19"/>
        <v/>
      </c>
      <c r="BM171" s="26" t="str">
        <f t="shared" si="20"/>
        <v/>
      </c>
      <c r="BN171" s="26" t="str">
        <f t="shared" si="21"/>
        <v/>
      </c>
      <c r="BO171" s="26" t="str">
        <f t="shared" si="22"/>
        <v/>
      </c>
      <c r="BP171" s="26" t="str">
        <f t="shared" si="23"/>
        <v/>
      </c>
      <c r="BQ171" s="26" t="str">
        <f t="shared" si="24"/>
        <v>-1</v>
      </c>
      <c r="BS171" s="26" t="str">
        <f t="shared" si="25"/>
        <v>-1</v>
      </c>
      <c r="BT171" s="26" t="str">
        <f t="shared" si="26"/>
        <v>-1</v>
      </c>
      <c r="BU171" s="26" t="str">
        <f t="shared" si="27"/>
        <v>-1</v>
      </c>
    </row>
    <row r="172" spans="1:73">
      <c r="A172" s="24" t="str">
        <f>IF(B172="","",IF(AND(B172&gt;1,Rapporteringskod!E172="Hela året"),"ÖVR"&amp;"1-"&amp;Rapporteringskod!A$2&amp;"-"&amp;Rapporteringskod!D$2&amp;"-"&amp;ROW(B171),IF(AND(B172&gt;1,Rapporteringskod!E172="Jan-Okt"),"ÖVR"&amp;"1-"&amp;Rapporteringskod!A$2&amp;"-"&amp;Rapporteringskod!D$2&amp;"-"&amp;ROW(B171),"ÖVR"&amp;"2-"&amp;Rapporteringskod!A$2&amp;"-"&amp;Rapporteringskod!D$2&amp;"-"&amp;ROW(B171))))</f>
        <v/>
      </c>
      <c r="B172" s="25"/>
      <c r="C172" s="25"/>
      <c r="D172" s="27"/>
      <c r="E172" s="27"/>
      <c r="F172" s="25"/>
      <c r="G172" s="28" t="str">
        <f>IF(B172="","",VLOOKUP(B172,Koder!A$1:B$365,2,FALSE))</f>
        <v/>
      </c>
      <c r="H172" s="25"/>
      <c r="I172" s="25"/>
      <c r="J172" s="25"/>
      <c r="K172" s="27"/>
      <c r="L172" s="27"/>
      <c r="M172" s="29"/>
      <c r="N172" s="25"/>
      <c r="O172" s="29"/>
      <c r="P172" s="25"/>
      <c r="Q172" s="25"/>
      <c r="R172" s="25"/>
      <c r="BL172" s="26" t="str">
        <f t="shared" si="19"/>
        <v/>
      </c>
      <c r="BM172" s="26" t="str">
        <f t="shared" si="20"/>
        <v/>
      </c>
      <c r="BN172" s="26" t="str">
        <f t="shared" si="21"/>
        <v/>
      </c>
      <c r="BO172" s="26" t="str">
        <f t="shared" si="22"/>
        <v/>
      </c>
      <c r="BP172" s="26" t="str">
        <f t="shared" si="23"/>
        <v/>
      </c>
      <c r="BQ172" s="26" t="str">
        <f t="shared" si="24"/>
        <v>-1</v>
      </c>
      <c r="BS172" s="26" t="str">
        <f t="shared" si="25"/>
        <v>-1</v>
      </c>
      <c r="BT172" s="26" t="str">
        <f t="shared" si="26"/>
        <v>-1</v>
      </c>
      <c r="BU172" s="26" t="str">
        <f t="shared" si="27"/>
        <v>-1</v>
      </c>
    </row>
    <row r="173" spans="1:73">
      <c r="A173" s="24" t="str">
        <f>IF(B173="","",IF(AND(B173&gt;1,Rapporteringskod!E173="Hela året"),"ÖVR"&amp;"1-"&amp;Rapporteringskod!A$2&amp;"-"&amp;Rapporteringskod!D$2&amp;"-"&amp;ROW(B172),IF(AND(B173&gt;1,Rapporteringskod!E173="Jan-Okt"),"ÖVR"&amp;"1-"&amp;Rapporteringskod!A$2&amp;"-"&amp;Rapporteringskod!D$2&amp;"-"&amp;ROW(B172),"ÖVR"&amp;"2-"&amp;Rapporteringskod!A$2&amp;"-"&amp;Rapporteringskod!D$2&amp;"-"&amp;ROW(B172))))</f>
        <v/>
      </c>
      <c r="B173" s="25"/>
      <c r="C173" s="25"/>
      <c r="D173" s="27"/>
      <c r="E173" s="27"/>
      <c r="F173" s="25"/>
      <c r="G173" s="28" t="str">
        <f>IF(B173="","",VLOOKUP(B173,Koder!A$1:B$365,2,FALSE))</f>
        <v/>
      </c>
      <c r="H173" s="25"/>
      <c r="I173" s="25"/>
      <c r="J173" s="25"/>
      <c r="K173" s="27"/>
      <c r="L173" s="27"/>
      <c r="M173" s="29"/>
      <c r="N173" s="25"/>
      <c r="O173" s="29"/>
      <c r="P173" s="25"/>
      <c r="Q173" s="25"/>
      <c r="R173" s="25"/>
      <c r="BL173" s="26" t="str">
        <f t="shared" si="19"/>
        <v/>
      </c>
      <c r="BM173" s="26" t="str">
        <f t="shared" si="20"/>
        <v/>
      </c>
      <c r="BN173" s="26" t="str">
        <f t="shared" si="21"/>
        <v/>
      </c>
      <c r="BO173" s="26" t="str">
        <f t="shared" si="22"/>
        <v/>
      </c>
      <c r="BP173" s="26" t="str">
        <f t="shared" si="23"/>
        <v/>
      </c>
      <c r="BQ173" s="26" t="str">
        <f t="shared" si="24"/>
        <v>-1</v>
      </c>
      <c r="BS173" s="26" t="str">
        <f t="shared" si="25"/>
        <v>-1</v>
      </c>
      <c r="BT173" s="26" t="str">
        <f t="shared" si="26"/>
        <v>-1</v>
      </c>
      <c r="BU173" s="26" t="str">
        <f t="shared" si="27"/>
        <v>-1</v>
      </c>
    </row>
    <row r="174" spans="1:73">
      <c r="A174" s="24" t="str">
        <f>IF(B174="","",IF(AND(B174&gt;1,Rapporteringskod!E174="Hela året"),"ÖVR"&amp;"1-"&amp;Rapporteringskod!A$2&amp;"-"&amp;Rapporteringskod!D$2&amp;"-"&amp;ROW(B173),IF(AND(B174&gt;1,Rapporteringskod!E174="Jan-Okt"),"ÖVR"&amp;"1-"&amp;Rapporteringskod!A$2&amp;"-"&amp;Rapporteringskod!D$2&amp;"-"&amp;ROW(B173),"ÖVR"&amp;"2-"&amp;Rapporteringskod!A$2&amp;"-"&amp;Rapporteringskod!D$2&amp;"-"&amp;ROW(B173))))</f>
        <v/>
      </c>
      <c r="B174" s="25"/>
      <c r="C174" s="25"/>
      <c r="D174" s="27"/>
      <c r="E174" s="27"/>
      <c r="F174" s="25"/>
      <c r="G174" s="28" t="str">
        <f>IF(B174="","",VLOOKUP(B174,Koder!A$1:B$365,2,FALSE))</f>
        <v/>
      </c>
      <c r="H174" s="25"/>
      <c r="I174" s="25"/>
      <c r="J174" s="25"/>
      <c r="K174" s="27"/>
      <c r="L174" s="27"/>
      <c r="M174" s="29"/>
      <c r="N174" s="25"/>
      <c r="O174" s="29"/>
      <c r="P174" s="25"/>
      <c r="Q174" s="25"/>
      <c r="R174" s="25"/>
      <c r="BL174" s="26" t="str">
        <f t="shared" si="19"/>
        <v/>
      </c>
      <c r="BM174" s="26" t="str">
        <f t="shared" si="20"/>
        <v/>
      </c>
      <c r="BN174" s="26" t="str">
        <f t="shared" si="21"/>
        <v/>
      </c>
      <c r="BO174" s="26" t="str">
        <f t="shared" si="22"/>
        <v/>
      </c>
      <c r="BP174" s="26" t="str">
        <f t="shared" si="23"/>
        <v/>
      </c>
      <c r="BQ174" s="26" t="str">
        <f t="shared" si="24"/>
        <v>-1</v>
      </c>
      <c r="BS174" s="26" t="str">
        <f t="shared" si="25"/>
        <v>-1</v>
      </c>
      <c r="BT174" s="26" t="str">
        <f t="shared" si="26"/>
        <v>-1</v>
      </c>
      <c r="BU174" s="26" t="str">
        <f t="shared" si="27"/>
        <v>-1</v>
      </c>
    </row>
    <row r="175" spans="1:73">
      <c r="A175" s="24" t="str">
        <f>IF(B175="","",IF(AND(B175&gt;1,Rapporteringskod!E175="Hela året"),"ÖVR"&amp;"1-"&amp;Rapporteringskod!A$2&amp;"-"&amp;Rapporteringskod!D$2&amp;"-"&amp;ROW(B174),IF(AND(B175&gt;1,Rapporteringskod!E175="Jan-Okt"),"ÖVR"&amp;"1-"&amp;Rapporteringskod!A$2&amp;"-"&amp;Rapporteringskod!D$2&amp;"-"&amp;ROW(B174),"ÖVR"&amp;"2-"&amp;Rapporteringskod!A$2&amp;"-"&amp;Rapporteringskod!D$2&amp;"-"&amp;ROW(B174))))</f>
        <v/>
      </c>
      <c r="B175" s="25"/>
      <c r="C175" s="25"/>
      <c r="D175" s="27"/>
      <c r="E175" s="27"/>
      <c r="F175" s="25"/>
      <c r="G175" s="28" t="str">
        <f>IF(B175="","",VLOOKUP(B175,Koder!A$1:B$365,2,FALSE))</f>
        <v/>
      </c>
      <c r="H175" s="25"/>
      <c r="I175" s="25"/>
      <c r="J175" s="25"/>
      <c r="K175" s="27"/>
      <c r="L175" s="27"/>
      <c r="M175" s="29"/>
      <c r="N175" s="25"/>
      <c r="O175" s="29"/>
      <c r="P175" s="25"/>
      <c r="Q175" s="25"/>
      <c r="R175" s="25"/>
      <c r="BL175" s="26" t="str">
        <f t="shared" si="19"/>
        <v/>
      </c>
      <c r="BM175" s="26" t="str">
        <f t="shared" si="20"/>
        <v/>
      </c>
      <c r="BN175" s="26" t="str">
        <f t="shared" si="21"/>
        <v/>
      </c>
      <c r="BO175" s="26" t="str">
        <f t="shared" si="22"/>
        <v/>
      </c>
      <c r="BP175" s="26" t="str">
        <f t="shared" si="23"/>
        <v/>
      </c>
      <c r="BQ175" s="26" t="str">
        <f t="shared" si="24"/>
        <v>-1</v>
      </c>
      <c r="BS175" s="26" t="str">
        <f t="shared" si="25"/>
        <v>-1</v>
      </c>
      <c r="BT175" s="26" t="str">
        <f t="shared" si="26"/>
        <v>-1</v>
      </c>
      <c r="BU175" s="26" t="str">
        <f t="shared" si="27"/>
        <v>-1</v>
      </c>
    </row>
    <row r="176" spans="1:73">
      <c r="A176" s="24" t="str">
        <f>IF(B176="","",IF(AND(B176&gt;1,Rapporteringskod!E176="Hela året"),"ÖVR"&amp;"1-"&amp;Rapporteringskod!A$2&amp;"-"&amp;Rapporteringskod!D$2&amp;"-"&amp;ROW(B175),IF(AND(B176&gt;1,Rapporteringskod!E176="Jan-Okt"),"ÖVR"&amp;"1-"&amp;Rapporteringskod!A$2&amp;"-"&amp;Rapporteringskod!D$2&amp;"-"&amp;ROW(B175),"ÖVR"&amp;"2-"&amp;Rapporteringskod!A$2&amp;"-"&amp;Rapporteringskod!D$2&amp;"-"&amp;ROW(B175))))</f>
        <v/>
      </c>
      <c r="B176" s="25"/>
      <c r="C176" s="25"/>
      <c r="D176" s="27"/>
      <c r="E176" s="27"/>
      <c r="F176" s="25"/>
      <c r="G176" s="28" t="str">
        <f>IF(B176="","",VLOOKUP(B176,Koder!A$1:B$365,2,FALSE))</f>
        <v/>
      </c>
      <c r="H176" s="25"/>
      <c r="I176" s="25"/>
      <c r="J176" s="25"/>
      <c r="K176" s="27"/>
      <c r="L176" s="27"/>
      <c r="M176" s="29"/>
      <c r="N176" s="25"/>
      <c r="O176" s="29"/>
      <c r="P176" s="25"/>
      <c r="Q176" s="25"/>
      <c r="R176" s="25"/>
      <c r="BL176" s="26" t="str">
        <f t="shared" si="19"/>
        <v/>
      </c>
      <c r="BM176" s="26" t="str">
        <f t="shared" si="20"/>
        <v/>
      </c>
      <c r="BN176" s="26" t="str">
        <f t="shared" si="21"/>
        <v/>
      </c>
      <c r="BO176" s="26" t="str">
        <f t="shared" si="22"/>
        <v/>
      </c>
      <c r="BP176" s="26" t="str">
        <f t="shared" si="23"/>
        <v/>
      </c>
      <c r="BQ176" s="26" t="str">
        <f t="shared" si="24"/>
        <v>-1</v>
      </c>
      <c r="BS176" s="26" t="str">
        <f t="shared" si="25"/>
        <v>-1</v>
      </c>
      <c r="BT176" s="26" t="str">
        <f t="shared" si="26"/>
        <v>-1</v>
      </c>
      <c r="BU176" s="26" t="str">
        <f t="shared" si="27"/>
        <v>-1</v>
      </c>
    </row>
    <row r="177" spans="1:73">
      <c r="A177" s="24" t="str">
        <f>IF(B177="","",IF(AND(B177&gt;1,Rapporteringskod!E177="Hela året"),"ÖVR"&amp;"1-"&amp;Rapporteringskod!A$2&amp;"-"&amp;Rapporteringskod!D$2&amp;"-"&amp;ROW(B176),IF(AND(B177&gt;1,Rapporteringskod!E177="Jan-Okt"),"ÖVR"&amp;"1-"&amp;Rapporteringskod!A$2&amp;"-"&amp;Rapporteringskod!D$2&amp;"-"&amp;ROW(B176),"ÖVR"&amp;"2-"&amp;Rapporteringskod!A$2&amp;"-"&amp;Rapporteringskod!D$2&amp;"-"&amp;ROW(B176))))</f>
        <v/>
      </c>
      <c r="B177" s="25"/>
      <c r="C177" s="25"/>
      <c r="D177" s="27"/>
      <c r="E177" s="27"/>
      <c r="F177" s="25"/>
      <c r="G177" s="28" t="str">
        <f>IF(B177="","",VLOOKUP(B177,Koder!A$1:B$365,2,FALSE))</f>
        <v/>
      </c>
      <c r="H177" s="25"/>
      <c r="I177" s="25"/>
      <c r="J177" s="25"/>
      <c r="K177" s="27"/>
      <c r="L177" s="27"/>
      <c r="M177" s="29"/>
      <c r="N177" s="25"/>
      <c r="O177" s="29"/>
      <c r="P177" s="25"/>
      <c r="Q177" s="25"/>
      <c r="R177" s="25"/>
      <c r="BL177" s="26" t="str">
        <f t="shared" si="19"/>
        <v/>
      </c>
      <c r="BM177" s="26" t="str">
        <f t="shared" si="20"/>
        <v/>
      </c>
      <c r="BN177" s="26" t="str">
        <f t="shared" si="21"/>
        <v/>
      </c>
      <c r="BO177" s="26" t="str">
        <f t="shared" si="22"/>
        <v/>
      </c>
      <c r="BP177" s="26" t="str">
        <f t="shared" si="23"/>
        <v/>
      </c>
      <c r="BQ177" s="26" t="str">
        <f t="shared" si="24"/>
        <v>-1</v>
      </c>
      <c r="BS177" s="26" t="str">
        <f t="shared" si="25"/>
        <v>-1</v>
      </c>
      <c r="BT177" s="26" t="str">
        <f t="shared" si="26"/>
        <v>-1</v>
      </c>
      <c r="BU177" s="26" t="str">
        <f t="shared" si="27"/>
        <v>-1</v>
      </c>
    </row>
    <row r="178" spans="1:73">
      <c r="A178" s="24" t="str">
        <f>IF(B178="","",IF(AND(B178&gt;1,Rapporteringskod!E178="Hela året"),"ÖVR"&amp;"1-"&amp;Rapporteringskod!A$2&amp;"-"&amp;Rapporteringskod!D$2&amp;"-"&amp;ROW(B177),IF(AND(B178&gt;1,Rapporteringskod!E178="Jan-Okt"),"ÖVR"&amp;"1-"&amp;Rapporteringskod!A$2&amp;"-"&amp;Rapporteringskod!D$2&amp;"-"&amp;ROW(B177),"ÖVR"&amp;"2-"&amp;Rapporteringskod!A$2&amp;"-"&amp;Rapporteringskod!D$2&amp;"-"&amp;ROW(B177))))</f>
        <v/>
      </c>
      <c r="B178" s="25"/>
      <c r="C178" s="25"/>
      <c r="D178" s="27"/>
      <c r="E178" s="27"/>
      <c r="F178" s="25"/>
      <c r="G178" s="28" t="str">
        <f>IF(B178="","",VLOOKUP(B178,Koder!A$1:B$365,2,FALSE))</f>
        <v/>
      </c>
      <c r="H178" s="25"/>
      <c r="I178" s="25"/>
      <c r="J178" s="25"/>
      <c r="K178" s="27"/>
      <c r="L178" s="27"/>
      <c r="M178" s="29"/>
      <c r="N178" s="25"/>
      <c r="O178" s="29"/>
      <c r="P178" s="25"/>
      <c r="Q178" s="25"/>
      <c r="R178" s="25"/>
      <c r="BL178" s="26" t="str">
        <f t="shared" si="19"/>
        <v/>
      </c>
      <c r="BM178" s="26" t="str">
        <f t="shared" si="20"/>
        <v/>
      </c>
      <c r="BN178" s="26" t="str">
        <f t="shared" si="21"/>
        <v/>
      </c>
      <c r="BO178" s="26" t="str">
        <f t="shared" si="22"/>
        <v/>
      </c>
      <c r="BP178" s="26" t="str">
        <f t="shared" si="23"/>
        <v/>
      </c>
      <c r="BQ178" s="26" t="str">
        <f t="shared" si="24"/>
        <v>-1</v>
      </c>
      <c r="BS178" s="26" t="str">
        <f t="shared" si="25"/>
        <v>-1</v>
      </c>
      <c r="BT178" s="26" t="str">
        <f t="shared" si="26"/>
        <v>-1</v>
      </c>
      <c r="BU178" s="26" t="str">
        <f t="shared" si="27"/>
        <v>-1</v>
      </c>
    </row>
    <row r="179" spans="1:73">
      <c r="A179" s="24" t="str">
        <f>IF(B179="","",IF(AND(B179&gt;1,Rapporteringskod!E179="Hela året"),"ÖVR"&amp;"1-"&amp;Rapporteringskod!A$2&amp;"-"&amp;Rapporteringskod!D$2&amp;"-"&amp;ROW(B178),IF(AND(B179&gt;1,Rapporteringskod!E179="Jan-Okt"),"ÖVR"&amp;"1-"&amp;Rapporteringskod!A$2&amp;"-"&amp;Rapporteringskod!D$2&amp;"-"&amp;ROW(B178),"ÖVR"&amp;"2-"&amp;Rapporteringskod!A$2&amp;"-"&amp;Rapporteringskod!D$2&amp;"-"&amp;ROW(B178))))</f>
        <v/>
      </c>
      <c r="B179" s="25"/>
      <c r="C179" s="25"/>
      <c r="D179" s="27"/>
      <c r="E179" s="27"/>
      <c r="F179" s="25"/>
      <c r="G179" s="28" t="str">
        <f>IF(B179="","",VLOOKUP(B179,Koder!A$1:B$365,2,FALSE))</f>
        <v/>
      </c>
      <c r="H179" s="25"/>
      <c r="I179" s="25"/>
      <c r="J179" s="25"/>
      <c r="K179" s="27"/>
      <c r="L179" s="27"/>
      <c r="M179" s="29"/>
      <c r="N179" s="25"/>
      <c r="O179" s="29"/>
      <c r="P179" s="25"/>
      <c r="Q179" s="25"/>
      <c r="R179" s="25"/>
      <c r="BL179" s="26" t="str">
        <f t="shared" si="19"/>
        <v/>
      </c>
      <c r="BM179" s="26" t="str">
        <f t="shared" si="20"/>
        <v/>
      </c>
      <c r="BN179" s="26" t="str">
        <f t="shared" si="21"/>
        <v/>
      </c>
      <c r="BO179" s="26" t="str">
        <f t="shared" si="22"/>
        <v/>
      </c>
      <c r="BP179" s="26" t="str">
        <f t="shared" si="23"/>
        <v/>
      </c>
      <c r="BQ179" s="26" t="str">
        <f t="shared" si="24"/>
        <v>-1</v>
      </c>
      <c r="BS179" s="26" t="str">
        <f t="shared" si="25"/>
        <v>-1</v>
      </c>
      <c r="BT179" s="26" t="str">
        <f t="shared" si="26"/>
        <v>-1</v>
      </c>
      <c r="BU179" s="26" t="str">
        <f t="shared" si="27"/>
        <v>-1</v>
      </c>
    </row>
    <row r="180" spans="1:73">
      <c r="A180" s="24" t="str">
        <f>IF(B180="","",IF(AND(B180&gt;1,Rapporteringskod!E180="Hela året"),"ÖVR"&amp;"1-"&amp;Rapporteringskod!A$2&amp;"-"&amp;Rapporteringskod!D$2&amp;"-"&amp;ROW(B179),IF(AND(B180&gt;1,Rapporteringskod!E180="Jan-Okt"),"ÖVR"&amp;"1-"&amp;Rapporteringskod!A$2&amp;"-"&amp;Rapporteringskod!D$2&amp;"-"&amp;ROW(B179),"ÖVR"&amp;"2-"&amp;Rapporteringskod!A$2&amp;"-"&amp;Rapporteringskod!D$2&amp;"-"&amp;ROW(B179))))</f>
        <v/>
      </c>
      <c r="B180" s="25"/>
      <c r="C180" s="25"/>
      <c r="D180" s="27"/>
      <c r="E180" s="27"/>
      <c r="F180" s="25"/>
      <c r="G180" s="28" t="str">
        <f>IF(B180="","",VLOOKUP(B180,Koder!A$1:B$365,2,FALSE))</f>
        <v/>
      </c>
      <c r="H180" s="25"/>
      <c r="I180" s="25"/>
      <c r="J180" s="25"/>
      <c r="K180" s="27"/>
      <c r="L180" s="27"/>
      <c r="M180" s="29"/>
      <c r="N180" s="25"/>
      <c r="O180" s="29"/>
      <c r="P180" s="25"/>
      <c r="Q180" s="25"/>
      <c r="R180" s="25"/>
      <c r="BL180" s="26" t="str">
        <f t="shared" si="19"/>
        <v/>
      </c>
      <c r="BM180" s="26" t="str">
        <f t="shared" si="20"/>
        <v/>
      </c>
      <c r="BN180" s="26" t="str">
        <f t="shared" si="21"/>
        <v/>
      </c>
      <c r="BO180" s="26" t="str">
        <f t="shared" si="22"/>
        <v/>
      </c>
      <c r="BP180" s="26" t="str">
        <f t="shared" si="23"/>
        <v/>
      </c>
      <c r="BQ180" s="26" t="str">
        <f t="shared" si="24"/>
        <v>-1</v>
      </c>
      <c r="BS180" s="26" t="str">
        <f t="shared" si="25"/>
        <v>-1</v>
      </c>
      <c r="BT180" s="26" t="str">
        <f t="shared" si="26"/>
        <v>-1</v>
      </c>
      <c r="BU180" s="26" t="str">
        <f t="shared" si="27"/>
        <v>-1</v>
      </c>
    </row>
    <row r="181" spans="1:73">
      <c r="A181" s="24" t="str">
        <f>IF(B181="","",IF(AND(B181&gt;1,Rapporteringskod!E181="Hela året"),"ÖVR"&amp;"1-"&amp;Rapporteringskod!A$2&amp;"-"&amp;Rapporteringskod!D$2&amp;"-"&amp;ROW(B180),IF(AND(B181&gt;1,Rapporteringskod!E181="Jan-Okt"),"ÖVR"&amp;"1-"&amp;Rapporteringskod!A$2&amp;"-"&amp;Rapporteringskod!D$2&amp;"-"&amp;ROW(B180),"ÖVR"&amp;"2-"&amp;Rapporteringskod!A$2&amp;"-"&amp;Rapporteringskod!D$2&amp;"-"&amp;ROW(B180))))</f>
        <v/>
      </c>
      <c r="B181" s="25"/>
      <c r="C181" s="25"/>
      <c r="D181" s="27"/>
      <c r="E181" s="27"/>
      <c r="F181" s="25"/>
      <c r="G181" s="28" t="str">
        <f>IF(B181="","",VLOOKUP(B181,Koder!A$1:B$365,2,FALSE))</f>
        <v/>
      </c>
      <c r="H181" s="25"/>
      <c r="I181" s="25"/>
      <c r="J181" s="25"/>
      <c r="K181" s="27"/>
      <c r="L181" s="27"/>
      <c r="M181" s="29"/>
      <c r="N181" s="25"/>
      <c r="O181" s="29"/>
      <c r="P181" s="25"/>
      <c r="Q181" s="25"/>
      <c r="R181" s="25"/>
      <c r="BL181" s="26" t="str">
        <f t="shared" si="19"/>
        <v/>
      </c>
      <c r="BM181" s="26" t="str">
        <f t="shared" si="20"/>
        <v/>
      </c>
      <c r="BN181" s="26" t="str">
        <f t="shared" si="21"/>
        <v/>
      </c>
      <c r="BO181" s="26" t="str">
        <f t="shared" si="22"/>
        <v/>
      </c>
      <c r="BP181" s="26" t="str">
        <f t="shared" si="23"/>
        <v/>
      </c>
      <c r="BQ181" s="26" t="str">
        <f t="shared" si="24"/>
        <v>-1</v>
      </c>
      <c r="BS181" s="26" t="str">
        <f t="shared" si="25"/>
        <v>-1</v>
      </c>
      <c r="BT181" s="26" t="str">
        <f t="shared" si="26"/>
        <v>-1</v>
      </c>
      <c r="BU181" s="26" t="str">
        <f t="shared" si="27"/>
        <v>-1</v>
      </c>
    </row>
    <row r="182" spans="1:73">
      <c r="A182" s="24" t="str">
        <f>IF(B182="","",IF(AND(B182&gt;1,Rapporteringskod!E182="Hela året"),"ÖVR"&amp;"1-"&amp;Rapporteringskod!A$2&amp;"-"&amp;Rapporteringskod!D$2&amp;"-"&amp;ROW(B181),IF(AND(B182&gt;1,Rapporteringskod!E182="Jan-Okt"),"ÖVR"&amp;"1-"&amp;Rapporteringskod!A$2&amp;"-"&amp;Rapporteringskod!D$2&amp;"-"&amp;ROW(B181),"ÖVR"&amp;"2-"&amp;Rapporteringskod!A$2&amp;"-"&amp;Rapporteringskod!D$2&amp;"-"&amp;ROW(B181))))</f>
        <v/>
      </c>
      <c r="B182" s="25"/>
      <c r="C182" s="25"/>
      <c r="D182" s="27"/>
      <c r="E182" s="27"/>
      <c r="F182" s="25"/>
      <c r="G182" s="28" t="str">
        <f>IF(B182="","",VLOOKUP(B182,Koder!A$1:B$365,2,FALSE))</f>
        <v/>
      </c>
      <c r="H182" s="25"/>
      <c r="I182" s="25"/>
      <c r="J182" s="25"/>
      <c r="K182" s="27"/>
      <c r="L182" s="27"/>
      <c r="M182" s="29"/>
      <c r="N182" s="25"/>
      <c r="O182" s="29"/>
      <c r="P182" s="25"/>
      <c r="Q182" s="25"/>
      <c r="R182" s="25"/>
      <c r="BL182" s="26" t="str">
        <f t="shared" si="19"/>
        <v/>
      </c>
      <c r="BM182" s="26" t="str">
        <f t="shared" si="20"/>
        <v/>
      </c>
      <c r="BN182" s="26" t="str">
        <f t="shared" si="21"/>
        <v/>
      </c>
      <c r="BO182" s="26" t="str">
        <f t="shared" si="22"/>
        <v/>
      </c>
      <c r="BP182" s="26" t="str">
        <f t="shared" si="23"/>
        <v/>
      </c>
      <c r="BQ182" s="26" t="str">
        <f t="shared" si="24"/>
        <v>-1</v>
      </c>
      <c r="BS182" s="26" t="str">
        <f t="shared" si="25"/>
        <v>-1</v>
      </c>
      <c r="BT182" s="26" t="str">
        <f t="shared" si="26"/>
        <v>-1</v>
      </c>
      <c r="BU182" s="26" t="str">
        <f t="shared" si="27"/>
        <v>-1</v>
      </c>
    </row>
    <row r="183" spans="1:73">
      <c r="A183" s="24" t="str">
        <f>IF(B183="","",IF(AND(B183&gt;1,Rapporteringskod!E183="Hela året"),"ÖVR"&amp;"1-"&amp;Rapporteringskod!A$2&amp;"-"&amp;Rapporteringskod!D$2&amp;"-"&amp;ROW(B182),IF(AND(B183&gt;1,Rapporteringskod!E183="Jan-Okt"),"ÖVR"&amp;"1-"&amp;Rapporteringskod!A$2&amp;"-"&amp;Rapporteringskod!D$2&amp;"-"&amp;ROW(B182),"ÖVR"&amp;"2-"&amp;Rapporteringskod!A$2&amp;"-"&amp;Rapporteringskod!D$2&amp;"-"&amp;ROW(B182))))</f>
        <v/>
      </c>
      <c r="B183" s="25"/>
      <c r="C183" s="25"/>
      <c r="D183" s="27"/>
      <c r="E183" s="27"/>
      <c r="F183" s="25"/>
      <c r="G183" s="28" t="str">
        <f>IF(B183="","",VLOOKUP(B183,Koder!A$1:B$365,2,FALSE))</f>
        <v/>
      </c>
      <c r="H183" s="25"/>
      <c r="I183" s="25"/>
      <c r="J183" s="25"/>
      <c r="K183" s="27"/>
      <c r="L183" s="27"/>
      <c r="M183" s="29"/>
      <c r="N183" s="25"/>
      <c r="O183" s="29"/>
      <c r="P183" s="25"/>
      <c r="Q183" s="25"/>
      <c r="R183" s="25"/>
      <c r="BL183" s="26" t="str">
        <f t="shared" si="19"/>
        <v/>
      </c>
      <c r="BM183" s="26" t="str">
        <f t="shared" si="20"/>
        <v/>
      </c>
      <c r="BN183" s="26" t="str">
        <f t="shared" si="21"/>
        <v/>
      </c>
      <c r="BO183" s="26" t="str">
        <f t="shared" si="22"/>
        <v/>
      </c>
      <c r="BP183" s="26" t="str">
        <f t="shared" si="23"/>
        <v/>
      </c>
      <c r="BQ183" s="26" t="str">
        <f t="shared" si="24"/>
        <v>-1</v>
      </c>
      <c r="BS183" s="26" t="str">
        <f t="shared" si="25"/>
        <v>-1</v>
      </c>
      <c r="BT183" s="26" t="str">
        <f t="shared" si="26"/>
        <v>-1</v>
      </c>
      <c r="BU183" s="26" t="str">
        <f t="shared" si="27"/>
        <v>-1</v>
      </c>
    </row>
    <row r="184" spans="1:73">
      <c r="A184" s="24" t="str">
        <f>IF(B184="","",IF(AND(B184&gt;1,Rapporteringskod!E184="Hela året"),"ÖVR"&amp;"1-"&amp;Rapporteringskod!A$2&amp;"-"&amp;Rapporteringskod!D$2&amp;"-"&amp;ROW(B183),IF(AND(B184&gt;1,Rapporteringskod!E184="Jan-Okt"),"ÖVR"&amp;"1-"&amp;Rapporteringskod!A$2&amp;"-"&amp;Rapporteringskod!D$2&amp;"-"&amp;ROW(B183),"ÖVR"&amp;"2-"&amp;Rapporteringskod!A$2&amp;"-"&amp;Rapporteringskod!D$2&amp;"-"&amp;ROW(B183))))</f>
        <v/>
      </c>
      <c r="B184" s="25"/>
      <c r="C184" s="25"/>
      <c r="D184" s="27"/>
      <c r="E184" s="27"/>
      <c r="F184" s="25"/>
      <c r="G184" s="28" t="str">
        <f>IF(B184="","",VLOOKUP(B184,Koder!A$1:B$365,2,FALSE))</f>
        <v/>
      </c>
      <c r="H184" s="25"/>
      <c r="I184" s="25"/>
      <c r="J184" s="25"/>
      <c r="K184" s="27"/>
      <c r="L184" s="27"/>
      <c r="M184" s="29"/>
      <c r="N184" s="25"/>
      <c r="O184" s="29"/>
      <c r="P184" s="25"/>
      <c r="Q184" s="25"/>
      <c r="R184" s="25"/>
      <c r="BL184" s="26" t="str">
        <f t="shared" si="19"/>
        <v/>
      </c>
      <c r="BM184" s="26" t="str">
        <f t="shared" si="20"/>
        <v/>
      </c>
      <c r="BN184" s="26" t="str">
        <f t="shared" si="21"/>
        <v/>
      </c>
      <c r="BO184" s="26" t="str">
        <f t="shared" si="22"/>
        <v/>
      </c>
      <c r="BP184" s="26" t="str">
        <f t="shared" si="23"/>
        <v/>
      </c>
      <c r="BQ184" s="26" t="str">
        <f t="shared" si="24"/>
        <v>-1</v>
      </c>
      <c r="BS184" s="26" t="str">
        <f t="shared" si="25"/>
        <v>-1</v>
      </c>
      <c r="BT184" s="26" t="str">
        <f t="shared" si="26"/>
        <v>-1</v>
      </c>
      <c r="BU184" s="26" t="str">
        <f t="shared" si="27"/>
        <v>-1</v>
      </c>
    </row>
    <row r="185" spans="1:73">
      <c r="A185" s="24" t="str">
        <f>IF(B185="","",IF(AND(B185&gt;1,Rapporteringskod!E185="Hela året"),"ÖVR"&amp;"1-"&amp;Rapporteringskod!A$2&amp;"-"&amp;Rapporteringskod!D$2&amp;"-"&amp;ROW(B184),IF(AND(B185&gt;1,Rapporteringskod!E185="Jan-Okt"),"ÖVR"&amp;"1-"&amp;Rapporteringskod!A$2&amp;"-"&amp;Rapporteringskod!D$2&amp;"-"&amp;ROW(B184),"ÖVR"&amp;"2-"&amp;Rapporteringskod!A$2&amp;"-"&amp;Rapporteringskod!D$2&amp;"-"&amp;ROW(B184))))</f>
        <v/>
      </c>
      <c r="B185" s="25"/>
      <c r="C185" s="25"/>
      <c r="D185" s="27"/>
      <c r="E185" s="27"/>
      <c r="F185" s="25"/>
      <c r="G185" s="28" t="str">
        <f>IF(B185="","",VLOOKUP(B185,Koder!A$1:B$365,2,FALSE))</f>
        <v/>
      </c>
      <c r="H185" s="25"/>
      <c r="I185" s="25"/>
      <c r="J185" s="25"/>
      <c r="K185" s="27"/>
      <c r="L185" s="27"/>
      <c r="M185" s="29"/>
      <c r="N185" s="25"/>
      <c r="O185" s="29"/>
      <c r="P185" s="25"/>
      <c r="Q185" s="25"/>
      <c r="R185" s="25"/>
      <c r="BL185" s="26" t="str">
        <f t="shared" si="19"/>
        <v/>
      </c>
      <c r="BM185" s="26" t="str">
        <f t="shared" si="20"/>
        <v/>
      </c>
      <c r="BN185" s="26" t="str">
        <f t="shared" si="21"/>
        <v/>
      </c>
      <c r="BO185" s="26" t="str">
        <f t="shared" si="22"/>
        <v/>
      </c>
      <c r="BP185" s="26" t="str">
        <f t="shared" si="23"/>
        <v/>
      </c>
      <c r="BQ185" s="26" t="str">
        <f t="shared" si="24"/>
        <v>-1</v>
      </c>
      <c r="BS185" s="26" t="str">
        <f t="shared" si="25"/>
        <v>-1</v>
      </c>
      <c r="BT185" s="26" t="str">
        <f t="shared" si="26"/>
        <v>-1</v>
      </c>
      <c r="BU185" s="26" t="str">
        <f t="shared" si="27"/>
        <v>-1</v>
      </c>
    </row>
    <row r="186" spans="1:73">
      <c r="A186" s="24" t="str">
        <f>IF(B186="","",IF(AND(B186&gt;1,Rapporteringskod!E186="Hela året"),"ÖVR"&amp;"1-"&amp;Rapporteringskod!A$2&amp;"-"&amp;Rapporteringskod!D$2&amp;"-"&amp;ROW(B185),IF(AND(B186&gt;1,Rapporteringskod!E186="Jan-Okt"),"ÖVR"&amp;"1-"&amp;Rapporteringskod!A$2&amp;"-"&amp;Rapporteringskod!D$2&amp;"-"&amp;ROW(B185),"ÖVR"&amp;"2-"&amp;Rapporteringskod!A$2&amp;"-"&amp;Rapporteringskod!D$2&amp;"-"&amp;ROW(B185))))</f>
        <v/>
      </c>
      <c r="B186" s="25"/>
      <c r="C186" s="25"/>
      <c r="D186" s="27"/>
      <c r="E186" s="27"/>
      <c r="F186" s="25"/>
      <c r="G186" s="28" t="str">
        <f>IF(B186="","",VLOOKUP(B186,Koder!A$1:B$365,2,FALSE))</f>
        <v/>
      </c>
      <c r="H186" s="25"/>
      <c r="I186" s="25"/>
      <c r="J186" s="25"/>
      <c r="K186" s="27"/>
      <c r="L186" s="27"/>
      <c r="M186" s="29"/>
      <c r="N186" s="25"/>
      <c r="O186" s="29"/>
      <c r="P186" s="25"/>
      <c r="Q186" s="25"/>
      <c r="R186" s="25"/>
      <c r="BL186" s="26" t="str">
        <f t="shared" si="19"/>
        <v/>
      </c>
      <c r="BM186" s="26" t="str">
        <f t="shared" si="20"/>
        <v/>
      </c>
      <c r="BN186" s="26" t="str">
        <f t="shared" si="21"/>
        <v/>
      </c>
      <c r="BO186" s="26" t="str">
        <f t="shared" si="22"/>
        <v/>
      </c>
      <c r="BP186" s="26" t="str">
        <f t="shared" si="23"/>
        <v/>
      </c>
      <c r="BQ186" s="26" t="str">
        <f t="shared" si="24"/>
        <v>-1</v>
      </c>
      <c r="BS186" s="26" t="str">
        <f t="shared" si="25"/>
        <v>-1</v>
      </c>
      <c r="BT186" s="26" t="str">
        <f t="shared" si="26"/>
        <v>-1</v>
      </c>
      <c r="BU186" s="26" t="str">
        <f t="shared" si="27"/>
        <v>-1</v>
      </c>
    </row>
    <row r="187" spans="1:73">
      <c r="A187" s="24" t="str">
        <f>IF(B187="","",IF(AND(B187&gt;1,Rapporteringskod!E187="Hela året"),"ÖVR"&amp;"1-"&amp;Rapporteringskod!A$2&amp;"-"&amp;Rapporteringskod!D$2&amp;"-"&amp;ROW(B186),IF(AND(B187&gt;1,Rapporteringskod!E187="Jan-Okt"),"ÖVR"&amp;"1-"&amp;Rapporteringskod!A$2&amp;"-"&amp;Rapporteringskod!D$2&amp;"-"&amp;ROW(B186),"ÖVR"&amp;"2-"&amp;Rapporteringskod!A$2&amp;"-"&amp;Rapporteringskod!D$2&amp;"-"&amp;ROW(B186))))</f>
        <v/>
      </c>
      <c r="B187" s="25"/>
      <c r="C187" s="25"/>
      <c r="D187" s="27"/>
      <c r="E187" s="27"/>
      <c r="F187" s="25"/>
      <c r="G187" s="28" t="str">
        <f>IF(B187="","",VLOOKUP(B187,Koder!A$1:B$365,2,FALSE))</f>
        <v/>
      </c>
      <c r="H187" s="25"/>
      <c r="I187" s="25"/>
      <c r="J187" s="25"/>
      <c r="K187" s="27"/>
      <c r="L187" s="27"/>
      <c r="M187" s="29"/>
      <c r="N187" s="25"/>
      <c r="O187" s="29"/>
      <c r="P187" s="25"/>
      <c r="Q187" s="25"/>
      <c r="R187" s="25"/>
      <c r="BL187" s="26" t="str">
        <f t="shared" si="19"/>
        <v/>
      </c>
      <c r="BM187" s="26" t="str">
        <f t="shared" si="20"/>
        <v/>
      </c>
      <c r="BN187" s="26" t="str">
        <f t="shared" si="21"/>
        <v/>
      </c>
      <c r="BO187" s="26" t="str">
        <f t="shared" si="22"/>
        <v/>
      </c>
      <c r="BP187" s="26" t="str">
        <f t="shared" si="23"/>
        <v/>
      </c>
      <c r="BQ187" s="26" t="str">
        <f t="shared" si="24"/>
        <v>-1</v>
      </c>
      <c r="BS187" s="26" t="str">
        <f t="shared" si="25"/>
        <v>-1</v>
      </c>
      <c r="BT187" s="26" t="str">
        <f t="shared" si="26"/>
        <v>-1</v>
      </c>
      <c r="BU187" s="26" t="str">
        <f t="shared" si="27"/>
        <v>-1</v>
      </c>
    </row>
    <row r="188" spans="1:73">
      <c r="A188" s="24" t="str">
        <f>IF(B188="","",IF(AND(B188&gt;1,Rapporteringskod!E188="Hela året"),"ÖVR"&amp;"1-"&amp;Rapporteringskod!A$2&amp;"-"&amp;Rapporteringskod!D$2&amp;"-"&amp;ROW(B187),IF(AND(B188&gt;1,Rapporteringskod!E188="Jan-Okt"),"ÖVR"&amp;"1-"&amp;Rapporteringskod!A$2&amp;"-"&amp;Rapporteringskod!D$2&amp;"-"&amp;ROW(B187),"ÖVR"&amp;"2-"&amp;Rapporteringskod!A$2&amp;"-"&amp;Rapporteringskod!D$2&amp;"-"&amp;ROW(B187))))</f>
        <v/>
      </c>
      <c r="B188" s="25"/>
      <c r="C188" s="25"/>
      <c r="D188" s="27"/>
      <c r="E188" s="27"/>
      <c r="F188" s="25"/>
      <c r="G188" s="28" t="str">
        <f>IF(B188="","",VLOOKUP(B188,Koder!A$1:B$365,2,FALSE))</f>
        <v/>
      </c>
      <c r="H188" s="25"/>
      <c r="I188" s="25"/>
      <c r="J188" s="25"/>
      <c r="K188" s="27"/>
      <c r="L188" s="27"/>
      <c r="M188" s="29"/>
      <c r="N188" s="25"/>
      <c r="O188" s="29"/>
      <c r="P188" s="25"/>
      <c r="Q188" s="25"/>
      <c r="R188" s="25"/>
      <c r="BL188" s="26" t="str">
        <f t="shared" si="19"/>
        <v/>
      </c>
      <c r="BM188" s="26" t="str">
        <f t="shared" si="20"/>
        <v/>
      </c>
      <c r="BN188" s="26" t="str">
        <f t="shared" si="21"/>
        <v/>
      </c>
      <c r="BO188" s="26" t="str">
        <f t="shared" si="22"/>
        <v/>
      </c>
      <c r="BP188" s="26" t="str">
        <f t="shared" si="23"/>
        <v/>
      </c>
      <c r="BQ188" s="26" t="str">
        <f t="shared" si="24"/>
        <v>-1</v>
      </c>
      <c r="BS188" s="26" t="str">
        <f t="shared" si="25"/>
        <v>-1</v>
      </c>
      <c r="BT188" s="26" t="str">
        <f t="shared" si="26"/>
        <v>-1</v>
      </c>
      <c r="BU188" s="26" t="str">
        <f t="shared" si="27"/>
        <v>-1</v>
      </c>
    </row>
    <row r="189" spans="1:73">
      <c r="A189" s="24" t="str">
        <f>IF(B189="","",IF(AND(B189&gt;1,Rapporteringskod!E189="Hela året"),"ÖVR"&amp;"1-"&amp;Rapporteringskod!A$2&amp;"-"&amp;Rapporteringskod!D$2&amp;"-"&amp;ROW(B188),IF(AND(B189&gt;1,Rapporteringskod!E189="Jan-Okt"),"ÖVR"&amp;"1-"&amp;Rapporteringskod!A$2&amp;"-"&amp;Rapporteringskod!D$2&amp;"-"&amp;ROW(B188),"ÖVR"&amp;"2-"&amp;Rapporteringskod!A$2&amp;"-"&amp;Rapporteringskod!D$2&amp;"-"&amp;ROW(B188))))</f>
        <v/>
      </c>
      <c r="B189" s="25"/>
      <c r="C189" s="25"/>
      <c r="D189" s="27"/>
      <c r="E189" s="27"/>
      <c r="F189" s="25"/>
      <c r="G189" s="28" t="str">
        <f>IF(B189="","",VLOOKUP(B189,Koder!A$1:B$365,2,FALSE))</f>
        <v/>
      </c>
      <c r="H189" s="25"/>
      <c r="I189" s="25"/>
      <c r="J189" s="25"/>
      <c r="K189" s="27"/>
      <c r="L189" s="27"/>
      <c r="M189" s="29"/>
      <c r="N189" s="25"/>
      <c r="O189" s="29"/>
      <c r="P189" s="25"/>
      <c r="Q189" s="25"/>
      <c r="R189" s="25"/>
      <c r="BL189" s="26" t="str">
        <f t="shared" si="19"/>
        <v/>
      </c>
      <c r="BM189" s="26" t="str">
        <f t="shared" si="20"/>
        <v/>
      </c>
      <c r="BN189" s="26" t="str">
        <f t="shared" si="21"/>
        <v/>
      </c>
      <c r="BO189" s="26" t="str">
        <f t="shared" si="22"/>
        <v/>
      </c>
      <c r="BP189" s="26" t="str">
        <f t="shared" si="23"/>
        <v/>
      </c>
      <c r="BQ189" s="26" t="str">
        <f t="shared" si="24"/>
        <v>-1</v>
      </c>
      <c r="BS189" s="26" t="str">
        <f t="shared" si="25"/>
        <v>-1</v>
      </c>
      <c r="BT189" s="26" t="str">
        <f t="shared" si="26"/>
        <v>-1</v>
      </c>
      <c r="BU189" s="26" t="str">
        <f t="shared" si="27"/>
        <v>-1</v>
      </c>
    </row>
    <row r="190" spans="1:73">
      <c r="A190" s="24" t="str">
        <f>IF(B190="","",IF(AND(B190&gt;1,Rapporteringskod!E190="Hela året"),"ÖVR"&amp;"1-"&amp;Rapporteringskod!A$2&amp;"-"&amp;Rapporteringskod!D$2&amp;"-"&amp;ROW(B189),IF(AND(B190&gt;1,Rapporteringskod!E190="Jan-Okt"),"ÖVR"&amp;"1-"&amp;Rapporteringskod!A$2&amp;"-"&amp;Rapporteringskod!D$2&amp;"-"&amp;ROW(B189),"ÖVR"&amp;"2-"&amp;Rapporteringskod!A$2&amp;"-"&amp;Rapporteringskod!D$2&amp;"-"&amp;ROW(B189))))</f>
        <v/>
      </c>
      <c r="B190" s="25"/>
      <c r="C190" s="25"/>
      <c r="D190" s="27"/>
      <c r="E190" s="27"/>
      <c r="F190" s="25"/>
      <c r="G190" s="28" t="str">
        <f>IF(B190="","",VLOOKUP(B190,Koder!A$1:B$365,2,FALSE))</f>
        <v/>
      </c>
      <c r="H190" s="25"/>
      <c r="I190" s="25"/>
      <c r="J190" s="25"/>
      <c r="K190" s="27"/>
      <c r="L190" s="27"/>
      <c r="M190" s="29"/>
      <c r="N190" s="25"/>
      <c r="O190" s="29"/>
      <c r="P190" s="25"/>
      <c r="Q190" s="25"/>
      <c r="R190" s="25"/>
      <c r="BL190" s="26" t="str">
        <f t="shared" si="19"/>
        <v/>
      </c>
      <c r="BM190" s="26" t="str">
        <f t="shared" si="20"/>
        <v/>
      </c>
      <c r="BN190" s="26" t="str">
        <f t="shared" si="21"/>
        <v/>
      </c>
      <c r="BO190" s="26" t="str">
        <f t="shared" si="22"/>
        <v/>
      </c>
      <c r="BP190" s="26" t="str">
        <f t="shared" si="23"/>
        <v/>
      </c>
      <c r="BQ190" s="26" t="str">
        <f t="shared" si="24"/>
        <v>-1</v>
      </c>
      <c r="BS190" s="26" t="str">
        <f t="shared" si="25"/>
        <v>-1</v>
      </c>
      <c r="BT190" s="26" t="str">
        <f t="shared" si="26"/>
        <v>-1</v>
      </c>
      <c r="BU190" s="26" t="str">
        <f t="shared" si="27"/>
        <v>-1</v>
      </c>
    </row>
    <row r="191" spans="1:73">
      <c r="A191" s="24" t="str">
        <f>IF(B191="","",IF(AND(B191&gt;1,Rapporteringskod!E191="Hela året"),"ÖVR"&amp;"1-"&amp;Rapporteringskod!A$2&amp;"-"&amp;Rapporteringskod!D$2&amp;"-"&amp;ROW(B190),IF(AND(B191&gt;1,Rapporteringskod!E191="Jan-Okt"),"ÖVR"&amp;"1-"&amp;Rapporteringskod!A$2&amp;"-"&amp;Rapporteringskod!D$2&amp;"-"&amp;ROW(B190),"ÖVR"&amp;"2-"&amp;Rapporteringskod!A$2&amp;"-"&amp;Rapporteringskod!D$2&amp;"-"&amp;ROW(B190))))</f>
        <v/>
      </c>
      <c r="B191" s="25"/>
      <c r="C191" s="25"/>
      <c r="D191" s="27"/>
      <c r="E191" s="27"/>
      <c r="F191" s="25"/>
      <c r="G191" s="28" t="str">
        <f>IF(B191="","",VLOOKUP(B191,Koder!A$1:B$365,2,FALSE))</f>
        <v/>
      </c>
      <c r="H191" s="25"/>
      <c r="I191" s="25"/>
      <c r="J191" s="25"/>
      <c r="K191" s="27"/>
      <c r="L191" s="27"/>
      <c r="M191" s="29"/>
      <c r="N191" s="25"/>
      <c r="O191" s="29"/>
      <c r="P191" s="25"/>
      <c r="Q191" s="25"/>
      <c r="R191" s="25"/>
      <c r="BL191" s="26" t="str">
        <f t="shared" si="19"/>
        <v/>
      </c>
      <c r="BM191" s="26" t="str">
        <f t="shared" si="20"/>
        <v/>
      </c>
      <c r="BN191" s="26" t="str">
        <f t="shared" si="21"/>
        <v/>
      </c>
      <c r="BO191" s="26" t="str">
        <f t="shared" si="22"/>
        <v/>
      </c>
      <c r="BP191" s="26" t="str">
        <f t="shared" si="23"/>
        <v/>
      </c>
      <c r="BQ191" s="26" t="str">
        <f t="shared" si="24"/>
        <v>-1</v>
      </c>
      <c r="BS191" s="26" t="str">
        <f t="shared" si="25"/>
        <v>-1</v>
      </c>
      <c r="BT191" s="26" t="str">
        <f t="shared" si="26"/>
        <v>-1</v>
      </c>
      <c r="BU191" s="26" t="str">
        <f t="shared" si="27"/>
        <v>-1</v>
      </c>
    </row>
    <row r="192" spans="1:73">
      <c r="A192" s="24" t="str">
        <f>IF(B192="","",IF(AND(B192&gt;1,Rapporteringskod!E192="Hela året"),"ÖVR"&amp;"1-"&amp;Rapporteringskod!A$2&amp;"-"&amp;Rapporteringskod!D$2&amp;"-"&amp;ROW(B191),IF(AND(B192&gt;1,Rapporteringskod!E192="Jan-Okt"),"ÖVR"&amp;"1-"&amp;Rapporteringskod!A$2&amp;"-"&amp;Rapporteringskod!D$2&amp;"-"&amp;ROW(B191),"ÖVR"&amp;"2-"&amp;Rapporteringskod!A$2&amp;"-"&amp;Rapporteringskod!D$2&amp;"-"&amp;ROW(B191))))</f>
        <v/>
      </c>
      <c r="B192" s="25"/>
      <c r="C192" s="25"/>
      <c r="D192" s="27"/>
      <c r="E192" s="27"/>
      <c r="F192" s="25"/>
      <c r="G192" s="28" t="str">
        <f>IF(B192="","",VLOOKUP(B192,Koder!A$1:B$365,2,FALSE))</f>
        <v/>
      </c>
      <c r="H192" s="25"/>
      <c r="I192" s="25"/>
      <c r="J192" s="25"/>
      <c r="K192" s="27"/>
      <c r="L192" s="27"/>
      <c r="M192" s="29"/>
      <c r="N192" s="25"/>
      <c r="O192" s="29"/>
      <c r="P192" s="25"/>
      <c r="Q192" s="25"/>
      <c r="R192" s="25"/>
      <c r="BL192" s="26" t="str">
        <f t="shared" si="19"/>
        <v/>
      </c>
      <c r="BM192" s="26" t="str">
        <f t="shared" si="20"/>
        <v/>
      </c>
      <c r="BN192" s="26" t="str">
        <f t="shared" si="21"/>
        <v/>
      </c>
      <c r="BO192" s="26" t="str">
        <f t="shared" si="22"/>
        <v/>
      </c>
      <c r="BP192" s="26" t="str">
        <f t="shared" si="23"/>
        <v/>
      </c>
      <c r="BQ192" s="26" t="str">
        <f t="shared" si="24"/>
        <v>-1</v>
      </c>
      <c r="BS192" s="26" t="str">
        <f t="shared" si="25"/>
        <v>-1</v>
      </c>
      <c r="BT192" s="26" t="str">
        <f t="shared" si="26"/>
        <v>-1</v>
      </c>
      <c r="BU192" s="26" t="str">
        <f t="shared" si="27"/>
        <v>-1</v>
      </c>
    </row>
    <row r="193" spans="1:73">
      <c r="A193" s="24" t="str">
        <f>IF(B193="","",IF(AND(B193&gt;1,Rapporteringskod!E193="Hela året"),"ÖVR"&amp;"1-"&amp;Rapporteringskod!A$2&amp;"-"&amp;Rapporteringskod!D$2&amp;"-"&amp;ROW(B192),IF(AND(B193&gt;1,Rapporteringskod!E193="Jan-Okt"),"ÖVR"&amp;"1-"&amp;Rapporteringskod!A$2&amp;"-"&amp;Rapporteringskod!D$2&amp;"-"&amp;ROW(B192),"ÖVR"&amp;"2-"&amp;Rapporteringskod!A$2&amp;"-"&amp;Rapporteringskod!D$2&amp;"-"&amp;ROW(B192))))</f>
        <v/>
      </c>
      <c r="B193" s="25"/>
      <c r="C193" s="25"/>
      <c r="D193" s="27"/>
      <c r="E193" s="27"/>
      <c r="F193" s="25"/>
      <c r="G193" s="28" t="str">
        <f>IF(B193="","",VLOOKUP(B193,Koder!A$1:B$365,2,FALSE))</f>
        <v/>
      </c>
      <c r="H193" s="25"/>
      <c r="I193" s="25"/>
      <c r="J193" s="25"/>
      <c r="K193" s="27"/>
      <c r="L193" s="27"/>
      <c r="M193" s="29"/>
      <c r="N193" s="25"/>
      <c r="O193" s="29"/>
      <c r="P193" s="25"/>
      <c r="Q193" s="25"/>
      <c r="R193" s="25"/>
      <c r="BL193" s="26" t="str">
        <f t="shared" si="19"/>
        <v/>
      </c>
      <c r="BM193" s="26" t="str">
        <f t="shared" si="20"/>
        <v/>
      </c>
      <c r="BN193" s="26" t="str">
        <f t="shared" si="21"/>
        <v/>
      </c>
      <c r="BO193" s="26" t="str">
        <f t="shared" si="22"/>
        <v/>
      </c>
      <c r="BP193" s="26" t="str">
        <f t="shared" si="23"/>
        <v/>
      </c>
      <c r="BQ193" s="26" t="str">
        <f t="shared" si="24"/>
        <v>-1</v>
      </c>
      <c r="BS193" s="26" t="str">
        <f t="shared" si="25"/>
        <v>-1</v>
      </c>
      <c r="BT193" s="26" t="str">
        <f t="shared" si="26"/>
        <v>-1</v>
      </c>
      <c r="BU193" s="26" t="str">
        <f t="shared" si="27"/>
        <v>-1</v>
      </c>
    </row>
    <row r="194" spans="1:73">
      <c r="A194" s="24" t="str">
        <f>IF(B194="","",IF(AND(B194&gt;1,Rapporteringskod!E194="Hela året"),"ÖVR"&amp;"1-"&amp;Rapporteringskod!A$2&amp;"-"&amp;Rapporteringskod!D$2&amp;"-"&amp;ROW(B193),IF(AND(B194&gt;1,Rapporteringskod!E194="Jan-Okt"),"ÖVR"&amp;"1-"&amp;Rapporteringskod!A$2&amp;"-"&amp;Rapporteringskod!D$2&amp;"-"&amp;ROW(B193),"ÖVR"&amp;"2-"&amp;Rapporteringskod!A$2&amp;"-"&amp;Rapporteringskod!D$2&amp;"-"&amp;ROW(B193))))</f>
        <v/>
      </c>
      <c r="B194" s="25"/>
      <c r="C194" s="25"/>
      <c r="D194" s="27"/>
      <c r="E194" s="27"/>
      <c r="F194" s="25"/>
      <c r="G194" s="28" t="str">
        <f>IF(B194="","",VLOOKUP(B194,Koder!A$1:B$365,2,FALSE))</f>
        <v/>
      </c>
      <c r="H194" s="25"/>
      <c r="I194" s="25"/>
      <c r="J194" s="25"/>
      <c r="K194" s="27"/>
      <c r="L194" s="27"/>
      <c r="M194" s="29"/>
      <c r="N194" s="25"/>
      <c r="O194" s="29"/>
      <c r="P194" s="25"/>
      <c r="Q194" s="25"/>
      <c r="R194" s="25"/>
      <c r="BL194" s="26" t="str">
        <f t="shared" si="19"/>
        <v/>
      </c>
      <c r="BM194" s="26" t="str">
        <f t="shared" si="20"/>
        <v/>
      </c>
      <c r="BN194" s="26" t="str">
        <f t="shared" si="21"/>
        <v/>
      </c>
      <c r="BO194" s="26" t="str">
        <f t="shared" si="22"/>
        <v/>
      </c>
      <c r="BP194" s="26" t="str">
        <f t="shared" si="23"/>
        <v/>
      </c>
      <c r="BQ194" s="26" t="str">
        <f t="shared" si="24"/>
        <v>-1</v>
      </c>
      <c r="BS194" s="26" t="str">
        <f t="shared" si="25"/>
        <v>-1</v>
      </c>
      <c r="BT194" s="26" t="str">
        <f t="shared" si="26"/>
        <v>-1</v>
      </c>
      <c r="BU194" s="26" t="str">
        <f t="shared" si="27"/>
        <v>-1</v>
      </c>
    </row>
    <row r="195" spans="1:73">
      <c r="A195" s="24" t="str">
        <f>IF(B195="","",IF(AND(B195&gt;1,Rapporteringskod!E195="Hela året"),"ÖVR"&amp;"1-"&amp;Rapporteringskod!A$2&amp;"-"&amp;Rapporteringskod!D$2&amp;"-"&amp;ROW(B194),IF(AND(B195&gt;1,Rapporteringskod!E195="Jan-Okt"),"ÖVR"&amp;"1-"&amp;Rapporteringskod!A$2&amp;"-"&amp;Rapporteringskod!D$2&amp;"-"&amp;ROW(B194),"ÖVR"&amp;"2-"&amp;Rapporteringskod!A$2&amp;"-"&amp;Rapporteringskod!D$2&amp;"-"&amp;ROW(B194))))</f>
        <v/>
      </c>
      <c r="B195" s="25"/>
      <c r="C195" s="25"/>
      <c r="D195" s="27"/>
      <c r="E195" s="27"/>
      <c r="F195" s="25"/>
      <c r="G195" s="28" t="str">
        <f>IF(B195="","",VLOOKUP(B195,Koder!A$1:B$365,2,FALSE))</f>
        <v/>
      </c>
      <c r="H195" s="25"/>
      <c r="I195" s="25"/>
      <c r="J195" s="25"/>
      <c r="K195" s="27"/>
      <c r="L195" s="27"/>
      <c r="M195" s="29"/>
      <c r="N195" s="25"/>
      <c r="O195" s="29"/>
      <c r="P195" s="25"/>
      <c r="Q195" s="25"/>
      <c r="R195" s="25"/>
      <c r="BL195" s="26" t="str">
        <f t="shared" ref="BL195:BL258" si="28">IF(BQ195="Fel",ROW(BQ195),"")</f>
        <v/>
      </c>
      <c r="BM195" s="26" t="str">
        <f t="shared" ref="BM195:BM258" si="29">IF(BR195="Fel",ROW(BR195),"")</f>
        <v/>
      </c>
      <c r="BN195" s="26" t="str">
        <f t="shared" ref="BN195:BN258" si="30">IF(BS195="Fel",ROW(BS195),"")</f>
        <v/>
      </c>
      <c r="BO195" s="26" t="str">
        <f t="shared" ref="BO195:BO258" si="31">IF(BT195="Fel",ROW(BT195),"")</f>
        <v/>
      </c>
      <c r="BP195" s="26" t="str">
        <f t="shared" ref="BP195:BP258" si="32">IF(BU195="Fel",ROW(BU195),"")</f>
        <v/>
      </c>
      <c r="BQ195" s="26" t="str">
        <f t="shared" ref="BQ195:BQ258" si="33">IF(B195&lt;&gt;"",IF(AND(C195&lt;&gt;"",D195&lt;&gt;"",E195&lt;&gt;"",F195&lt;&gt;"",I195&lt;&gt;"",J195&lt;&gt;"",M195&lt;&gt;"",N195&lt;&gt;"",O195&lt;&gt;"",P195&lt;&gt;""),"OK","Fel"),"-1")</f>
        <v>-1</v>
      </c>
      <c r="BS195" s="26" t="str">
        <f t="shared" ref="BS195:BS258" si="34">IF(J195="","-1",IF(J195="Annan åtgärd",IF(R195&lt;&gt;"","OK","Fel"),"OK"))</f>
        <v>-1</v>
      </c>
      <c r="BT195" s="26" t="str">
        <f t="shared" ref="BT195:BT258" si="35">IF(J195="","-1",IF(J195&lt;&gt;"Ingen åtgärd krävs",IF(AND(K195&lt;&gt;"",L195&lt;&gt;""),"OK","Fel"),"OK"))</f>
        <v>-1</v>
      </c>
      <c r="BU195" s="26" t="str">
        <f t="shared" ref="BU195:BU258" si="36">IF(P195="","-1",IF(P195="Ja",IF(Q195&lt;&gt;"","OK","Fel"),"OK"))</f>
        <v>-1</v>
      </c>
    </row>
    <row r="196" spans="1:73">
      <c r="A196" s="24" t="str">
        <f>IF(B196="","",IF(AND(B196&gt;1,Rapporteringskod!E196="Hela året"),"ÖVR"&amp;"1-"&amp;Rapporteringskod!A$2&amp;"-"&amp;Rapporteringskod!D$2&amp;"-"&amp;ROW(B195),IF(AND(B196&gt;1,Rapporteringskod!E196="Jan-Okt"),"ÖVR"&amp;"1-"&amp;Rapporteringskod!A$2&amp;"-"&amp;Rapporteringskod!D$2&amp;"-"&amp;ROW(B195),"ÖVR"&amp;"2-"&amp;Rapporteringskod!A$2&amp;"-"&amp;Rapporteringskod!D$2&amp;"-"&amp;ROW(B195))))</f>
        <v/>
      </c>
      <c r="B196" s="25"/>
      <c r="C196" s="25"/>
      <c r="D196" s="27"/>
      <c r="E196" s="27"/>
      <c r="F196" s="25"/>
      <c r="G196" s="28" t="str">
        <f>IF(B196="","",VLOOKUP(B196,Koder!A$1:B$365,2,FALSE))</f>
        <v/>
      </c>
      <c r="H196" s="25"/>
      <c r="I196" s="25"/>
      <c r="J196" s="25"/>
      <c r="K196" s="27"/>
      <c r="L196" s="27"/>
      <c r="M196" s="29"/>
      <c r="N196" s="25"/>
      <c r="O196" s="29"/>
      <c r="P196" s="25"/>
      <c r="Q196" s="25"/>
      <c r="R196" s="25"/>
      <c r="BL196" s="26" t="str">
        <f t="shared" si="28"/>
        <v/>
      </c>
      <c r="BM196" s="26" t="str">
        <f t="shared" si="29"/>
        <v/>
      </c>
      <c r="BN196" s="26" t="str">
        <f t="shared" si="30"/>
        <v/>
      </c>
      <c r="BO196" s="26" t="str">
        <f t="shared" si="31"/>
        <v/>
      </c>
      <c r="BP196" s="26" t="str">
        <f t="shared" si="32"/>
        <v/>
      </c>
      <c r="BQ196" s="26" t="str">
        <f t="shared" si="33"/>
        <v>-1</v>
      </c>
      <c r="BS196" s="26" t="str">
        <f t="shared" si="34"/>
        <v>-1</v>
      </c>
      <c r="BT196" s="26" t="str">
        <f t="shared" si="35"/>
        <v>-1</v>
      </c>
      <c r="BU196" s="26" t="str">
        <f t="shared" si="36"/>
        <v>-1</v>
      </c>
    </row>
    <row r="197" spans="1:73">
      <c r="A197" s="24" t="str">
        <f>IF(B197="","",IF(AND(B197&gt;1,Rapporteringskod!E197="Hela året"),"ÖVR"&amp;"1-"&amp;Rapporteringskod!A$2&amp;"-"&amp;Rapporteringskod!D$2&amp;"-"&amp;ROW(B196),IF(AND(B197&gt;1,Rapporteringskod!E197="Jan-Okt"),"ÖVR"&amp;"1-"&amp;Rapporteringskod!A$2&amp;"-"&amp;Rapporteringskod!D$2&amp;"-"&amp;ROW(B196),"ÖVR"&amp;"2-"&amp;Rapporteringskod!A$2&amp;"-"&amp;Rapporteringskod!D$2&amp;"-"&amp;ROW(B196))))</f>
        <v/>
      </c>
      <c r="B197" s="25"/>
      <c r="C197" s="25"/>
      <c r="D197" s="27"/>
      <c r="E197" s="27"/>
      <c r="F197" s="25"/>
      <c r="G197" s="28" t="str">
        <f>IF(B197="","",VLOOKUP(B197,Koder!A$1:B$365,2,FALSE))</f>
        <v/>
      </c>
      <c r="H197" s="25"/>
      <c r="I197" s="25"/>
      <c r="J197" s="25"/>
      <c r="K197" s="27"/>
      <c r="L197" s="27"/>
      <c r="M197" s="29"/>
      <c r="N197" s="25"/>
      <c r="O197" s="29"/>
      <c r="P197" s="25"/>
      <c r="Q197" s="25"/>
      <c r="R197" s="25"/>
      <c r="BL197" s="26" t="str">
        <f t="shared" si="28"/>
        <v/>
      </c>
      <c r="BM197" s="26" t="str">
        <f t="shared" si="29"/>
        <v/>
      </c>
      <c r="BN197" s="26" t="str">
        <f t="shared" si="30"/>
        <v/>
      </c>
      <c r="BO197" s="26" t="str">
        <f t="shared" si="31"/>
        <v/>
      </c>
      <c r="BP197" s="26" t="str">
        <f t="shared" si="32"/>
        <v/>
      </c>
      <c r="BQ197" s="26" t="str">
        <f t="shared" si="33"/>
        <v>-1</v>
      </c>
      <c r="BS197" s="26" t="str">
        <f t="shared" si="34"/>
        <v>-1</v>
      </c>
      <c r="BT197" s="26" t="str">
        <f t="shared" si="35"/>
        <v>-1</v>
      </c>
      <c r="BU197" s="26" t="str">
        <f t="shared" si="36"/>
        <v>-1</v>
      </c>
    </row>
    <row r="198" spans="1:73">
      <c r="A198" s="24" t="str">
        <f>IF(B198="","",IF(AND(B198&gt;1,Rapporteringskod!E198="Hela året"),"ÖVR"&amp;"1-"&amp;Rapporteringskod!A$2&amp;"-"&amp;Rapporteringskod!D$2&amp;"-"&amp;ROW(B197),IF(AND(B198&gt;1,Rapporteringskod!E198="Jan-Okt"),"ÖVR"&amp;"1-"&amp;Rapporteringskod!A$2&amp;"-"&amp;Rapporteringskod!D$2&amp;"-"&amp;ROW(B197),"ÖVR"&amp;"2-"&amp;Rapporteringskod!A$2&amp;"-"&amp;Rapporteringskod!D$2&amp;"-"&amp;ROW(B197))))</f>
        <v/>
      </c>
      <c r="B198" s="25"/>
      <c r="C198" s="25"/>
      <c r="D198" s="27"/>
      <c r="E198" s="27"/>
      <c r="F198" s="25"/>
      <c r="G198" s="28" t="str">
        <f>IF(B198="","",VLOOKUP(B198,Koder!A$1:B$365,2,FALSE))</f>
        <v/>
      </c>
      <c r="H198" s="25"/>
      <c r="I198" s="25"/>
      <c r="J198" s="25"/>
      <c r="K198" s="27"/>
      <c r="L198" s="27"/>
      <c r="M198" s="29"/>
      <c r="N198" s="25"/>
      <c r="O198" s="29"/>
      <c r="P198" s="25"/>
      <c r="Q198" s="25"/>
      <c r="R198" s="25"/>
      <c r="BL198" s="26" t="str">
        <f t="shared" si="28"/>
        <v/>
      </c>
      <c r="BM198" s="26" t="str">
        <f t="shared" si="29"/>
        <v/>
      </c>
      <c r="BN198" s="26" t="str">
        <f t="shared" si="30"/>
        <v/>
      </c>
      <c r="BO198" s="26" t="str">
        <f t="shared" si="31"/>
        <v/>
      </c>
      <c r="BP198" s="26" t="str">
        <f t="shared" si="32"/>
        <v/>
      </c>
      <c r="BQ198" s="26" t="str">
        <f t="shared" si="33"/>
        <v>-1</v>
      </c>
      <c r="BS198" s="26" t="str">
        <f t="shared" si="34"/>
        <v>-1</v>
      </c>
      <c r="BT198" s="26" t="str">
        <f t="shared" si="35"/>
        <v>-1</v>
      </c>
      <c r="BU198" s="26" t="str">
        <f t="shared" si="36"/>
        <v>-1</v>
      </c>
    </row>
    <row r="199" spans="1:73">
      <c r="A199" s="24" t="str">
        <f>IF(B199="","",IF(AND(B199&gt;1,Rapporteringskod!E199="Hela året"),"ÖVR"&amp;"1-"&amp;Rapporteringskod!A$2&amp;"-"&amp;Rapporteringskod!D$2&amp;"-"&amp;ROW(B198),IF(AND(B199&gt;1,Rapporteringskod!E199="Jan-Okt"),"ÖVR"&amp;"1-"&amp;Rapporteringskod!A$2&amp;"-"&amp;Rapporteringskod!D$2&amp;"-"&amp;ROW(B198),"ÖVR"&amp;"2-"&amp;Rapporteringskod!A$2&amp;"-"&amp;Rapporteringskod!D$2&amp;"-"&amp;ROW(B198))))</f>
        <v/>
      </c>
      <c r="B199" s="25"/>
      <c r="C199" s="25"/>
      <c r="D199" s="27"/>
      <c r="E199" s="27"/>
      <c r="F199" s="25"/>
      <c r="G199" s="28" t="str">
        <f>IF(B199="","",VLOOKUP(B199,Koder!A$1:B$365,2,FALSE))</f>
        <v/>
      </c>
      <c r="H199" s="25"/>
      <c r="I199" s="25"/>
      <c r="J199" s="25"/>
      <c r="K199" s="27"/>
      <c r="L199" s="27"/>
      <c r="M199" s="29"/>
      <c r="N199" s="25"/>
      <c r="O199" s="29"/>
      <c r="P199" s="25"/>
      <c r="Q199" s="25"/>
      <c r="R199" s="25"/>
      <c r="BL199" s="26" t="str">
        <f t="shared" si="28"/>
        <v/>
      </c>
      <c r="BM199" s="26" t="str">
        <f t="shared" si="29"/>
        <v/>
      </c>
      <c r="BN199" s="26" t="str">
        <f t="shared" si="30"/>
        <v/>
      </c>
      <c r="BO199" s="26" t="str">
        <f t="shared" si="31"/>
        <v/>
      </c>
      <c r="BP199" s="26" t="str">
        <f t="shared" si="32"/>
        <v/>
      </c>
      <c r="BQ199" s="26" t="str">
        <f t="shared" si="33"/>
        <v>-1</v>
      </c>
      <c r="BS199" s="26" t="str">
        <f t="shared" si="34"/>
        <v>-1</v>
      </c>
      <c r="BT199" s="26" t="str">
        <f t="shared" si="35"/>
        <v>-1</v>
      </c>
      <c r="BU199" s="26" t="str">
        <f t="shared" si="36"/>
        <v>-1</v>
      </c>
    </row>
    <row r="200" spans="1:73">
      <c r="A200" s="24" t="str">
        <f>IF(B200="","",IF(AND(B200&gt;1,Rapporteringskod!E200="Hela året"),"ÖVR"&amp;"1-"&amp;Rapporteringskod!A$2&amp;"-"&amp;Rapporteringskod!D$2&amp;"-"&amp;ROW(B199),IF(AND(B200&gt;1,Rapporteringskod!E200="Jan-Okt"),"ÖVR"&amp;"1-"&amp;Rapporteringskod!A$2&amp;"-"&amp;Rapporteringskod!D$2&amp;"-"&amp;ROW(B199),"ÖVR"&amp;"2-"&amp;Rapporteringskod!A$2&amp;"-"&amp;Rapporteringskod!D$2&amp;"-"&amp;ROW(B199))))</f>
        <v/>
      </c>
      <c r="B200" s="25"/>
      <c r="C200" s="25"/>
      <c r="D200" s="27"/>
      <c r="E200" s="27"/>
      <c r="F200" s="25"/>
      <c r="G200" s="28" t="str">
        <f>IF(B200="","",VLOOKUP(B200,Koder!A$1:B$365,2,FALSE))</f>
        <v/>
      </c>
      <c r="H200" s="25"/>
      <c r="I200" s="25"/>
      <c r="J200" s="25"/>
      <c r="K200" s="27"/>
      <c r="L200" s="27"/>
      <c r="M200" s="29"/>
      <c r="N200" s="25"/>
      <c r="O200" s="29"/>
      <c r="P200" s="25"/>
      <c r="Q200" s="25"/>
      <c r="R200" s="25"/>
      <c r="BL200" s="26" t="str">
        <f t="shared" si="28"/>
        <v/>
      </c>
      <c r="BM200" s="26" t="str">
        <f t="shared" si="29"/>
        <v/>
      </c>
      <c r="BN200" s="26" t="str">
        <f t="shared" si="30"/>
        <v/>
      </c>
      <c r="BO200" s="26" t="str">
        <f t="shared" si="31"/>
        <v/>
      </c>
      <c r="BP200" s="26" t="str">
        <f t="shared" si="32"/>
        <v/>
      </c>
      <c r="BQ200" s="26" t="str">
        <f t="shared" si="33"/>
        <v>-1</v>
      </c>
      <c r="BS200" s="26" t="str">
        <f t="shared" si="34"/>
        <v>-1</v>
      </c>
      <c r="BT200" s="26" t="str">
        <f t="shared" si="35"/>
        <v>-1</v>
      </c>
      <c r="BU200" s="26" t="str">
        <f t="shared" si="36"/>
        <v>-1</v>
      </c>
    </row>
    <row r="201" spans="1:73">
      <c r="A201" s="24" t="str">
        <f>IF(B201="","",IF(AND(B201&gt;1,Rapporteringskod!E201="Hela året"),"ÖVR"&amp;"1-"&amp;Rapporteringskod!A$2&amp;"-"&amp;Rapporteringskod!D$2&amp;"-"&amp;ROW(B200),IF(AND(B201&gt;1,Rapporteringskod!E201="Jan-Okt"),"ÖVR"&amp;"1-"&amp;Rapporteringskod!A$2&amp;"-"&amp;Rapporteringskod!D$2&amp;"-"&amp;ROW(B200),"ÖVR"&amp;"2-"&amp;Rapporteringskod!A$2&amp;"-"&amp;Rapporteringskod!D$2&amp;"-"&amp;ROW(B200))))</f>
        <v/>
      </c>
      <c r="B201" s="25"/>
      <c r="C201" s="25"/>
      <c r="D201" s="27"/>
      <c r="E201" s="27"/>
      <c r="F201" s="25"/>
      <c r="G201" s="28" t="str">
        <f>IF(B201="","",VLOOKUP(B201,Koder!A$1:B$365,2,FALSE))</f>
        <v/>
      </c>
      <c r="H201" s="25"/>
      <c r="I201" s="25"/>
      <c r="J201" s="25"/>
      <c r="K201" s="27"/>
      <c r="L201" s="27"/>
      <c r="M201" s="29"/>
      <c r="N201" s="25"/>
      <c r="O201" s="29"/>
      <c r="P201" s="25"/>
      <c r="Q201" s="25"/>
      <c r="R201" s="25"/>
      <c r="BL201" s="26" t="str">
        <f t="shared" si="28"/>
        <v/>
      </c>
      <c r="BM201" s="26" t="str">
        <f t="shared" si="29"/>
        <v/>
      </c>
      <c r="BN201" s="26" t="str">
        <f t="shared" si="30"/>
        <v/>
      </c>
      <c r="BO201" s="26" t="str">
        <f t="shared" si="31"/>
        <v/>
      </c>
      <c r="BP201" s="26" t="str">
        <f t="shared" si="32"/>
        <v/>
      </c>
      <c r="BQ201" s="26" t="str">
        <f t="shared" si="33"/>
        <v>-1</v>
      </c>
      <c r="BS201" s="26" t="str">
        <f t="shared" si="34"/>
        <v>-1</v>
      </c>
      <c r="BT201" s="26" t="str">
        <f t="shared" si="35"/>
        <v>-1</v>
      </c>
      <c r="BU201" s="26" t="str">
        <f t="shared" si="36"/>
        <v>-1</v>
      </c>
    </row>
    <row r="202" spans="1:73">
      <c r="A202" s="24" t="str">
        <f>IF(B202="","",IF(AND(B202&gt;1,Rapporteringskod!E202="Hela året"),"ÖVR"&amp;"1-"&amp;Rapporteringskod!A$2&amp;"-"&amp;Rapporteringskod!D$2&amp;"-"&amp;ROW(B201),IF(AND(B202&gt;1,Rapporteringskod!E202="Jan-Okt"),"ÖVR"&amp;"1-"&amp;Rapporteringskod!A$2&amp;"-"&amp;Rapporteringskod!D$2&amp;"-"&amp;ROW(B201),"ÖVR"&amp;"2-"&amp;Rapporteringskod!A$2&amp;"-"&amp;Rapporteringskod!D$2&amp;"-"&amp;ROW(B201))))</f>
        <v/>
      </c>
      <c r="B202" s="25"/>
      <c r="C202" s="25"/>
      <c r="D202" s="27"/>
      <c r="E202" s="27"/>
      <c r="F202" s="25"/>
      <c r="G202" s="28" t="str">
        <f>IF(B202="","",VLOOKUP(B202,Koder!A$1:B$365,2,FALSE))</f>
        <v/>
      </c>
      <c r="H202" s="25"/>
      <c r="I202" s="25"/>
      <c r="J202" s="25"/>
      <c r="K202" s="27"/>
      <c r="L202" s="27"/>
      <c r="M202" s="29"/>
      <c r="N202" s="25"/>
      <c r="O202" s="29"/>
      <c r="P202" s="25"/>
      <c r="Q202" s="25"/>
      <c r="R202" s="25"/>
      <c r="BL202" s="26" t="str">
        <f t="shared" si="28"/>
        <v/>
      </c>
      <c r="BM202" s="26" t="str">
        <f t="shared" si="29"/>
        <v/>
      </c>
      <c r="BN202" s="26" t="str">
        <f t="shared" si="30"/>
        <v/>
      </c>
      <c r="BO202" s="26" t="str">
        <f t="shared" si="31"/>
        <v/>
      </c>
      <c r="BP202" s="26" t="str">
        <f t="shared" si="32"/>
        <v/>
      </c>
      <c r="BQ202" s="26" t="str">
        <f t="shared" si="33"/>
        <v>-1</v>
      </c>
      <c r="BS202" s="26" t="str">
        <f t="shared" si="34"/>
        <v>-1</v>
      </c>
      <c r="BT202" s="26" t="str">
        <f t="shared" si="35"/>
        <v>-1</v>
      </c>
      <c r="BU202" s="26" t="str">
        <f t="shared" si="36"/>
        <v>-1</v>
      </c>
    </row>
    <row r="203" spans="1:73">
      <c r="A203" s="24" t="str">
        <f>IF(B203="","",IF(AND(B203&gt;1,Rapporteringskod!E203="Hela året"),"ÖVR"&amp;"1-"&amp;Rapporteringskod!A$2&amp;"-"&amp;Rapporteringskod!D$2&amp;"-"&amp;ROW(B202),IF(AND(B203&gt;1,Rapporteringskod!E203="Jan-Okt"),"ÖVR"&amp;"1-"&amp;Rapporteringskod!A$2&amp;"-"&amp;Rapporteringskod!D$2&amp;"-"&amp;ROW(B202),"ÖVR"&amp;"2-"&amp;Rapporteringskod!A$2&amp;"-"&amp;Rapporteringskod!D$2&amp;"-"&amp;ROW(B202))))</f>
        <v/>
      </c>
      <c r="B203" s="25"/>
      <c r="C203" s="25"/>
      <c r="D203" s="27"/>
      <c r="E203" s="27"/>
      <c r="F203" s="25"/>
      <c r="G203" s="28" t="str">
        <f>IF(B203="","",VLOOKUP(B203,Koder!A$1:B$365,2,FALSE))</f>
        <v/>
      </c>
      <c r="H203" s="25"/>
      <c r="I203" s="25"/>
      <c r="J203" s="25"/>
      <c r="K203" s="27"/>
      <c r="L203" s="27"/>
      <c r="M203" s="29"/>
      <c r="N203" s="25"/>
      <c r="O203" s="29"/>
      <c r="P203" s="25"/>
      <c r="Q203" s="25"/>
      <c r="R203" s="25"/>
      <c r="BL203" s="26" t="str">
        <f t="shared" si="28"/>
        <v/>
      </c>
      <c r="BM203" s="26" t="str">
        <f t="shared" si="29"/>
        <v/>
      </c>
      <c r="BN203" s="26" t="str">
        <f t="shared" si="30"/>
        <v/>
      </c>
      <c r="BO203" s="26" t="str">
        <f t="shared" si="31"/>
        <v/>
      </c>
      <c r="BP203" s="26" t="str">
        <f t="shared" si="32"/>
        <v/>
      </c>
      <c r="BQ203" s="26" t="str">
        <f t="shared" si="33"/>
        <v>-1</v>
      </c>
      <c r="BS203" s="26" t="str">
        <f t="shared" si="34"/>
        <v>-1</v>
      </c>
      <c r="BT203" s="26" t="str">
        <f t="shared" si="35"/>
        <v>-1</v>
      </c>
      <c r="BU203" s="26" t="str">
        <f t="shared" si="36"/>
        <v>-1</v>
      </c>
    </row>
    <row r="204" spans="1:73">
      <c r="A204" s="24" t="str">
        <f>IF(B204="","",IF(AND(B204&gt;1,Rapporteringskod!E204="Hela året"),"ÖVR"&amp;"1-"&amp;Rapporteringskod!A$2&amp;"-"&amp;Rapporteringskod!D$2&amp;"-"&amp;ROW(B203),IF(AND(B204&gt;1,Rapporteringskod!E204="Jan-Okt"),"ÖVR"&amp;"1-"&amp;Rapporteringskod!A$2&amp;"-"&amp;Rapporteringskod!D$2&amp;"-"&amp;ROW(B203),"ÖVR"&amp;"2-"&amp;Rapporteringskod!A$2&amp;"-"&amp;Rapporteringskod!D$2&amp;"-"&amp;ROW(B203))))</f>
        <v/>
      </c>
      <c r="B204" s="25"/>
      <c r="C204" s="25"/>
      <c r="D204" s="27"/>
      <c r="E204" s="27"/>
      <c r="F204" s="25"/>
      <c r="G204" s="28" t="str">
        <f>IF(B204="","",VLOOKUP(B204,Koder!A$1:B$365,2,FALSE))</f>
        <v/>
      </c>
      <c r="H204" s="25"/>
      <c r="I204" s="25"/>
      <c r="J204" s="25"/>
      <c r="K204" s="27"/>
      <c r="L204" s="27"/>
      <c r="M204" s="29"/>
      <c r="N204" s="25"/>
      <c r="O204" s="29"/>
      <c r="P204" s="25"/>
      <c r="Q204" s="25"/>
      <c r="R204" s="25"/>
      <c r="BL204" s="26" t="str">
        <f t="shared" si="28"/>
        <v/>
      </c>
      <c r="BM204" s="26" t="str">
        <f t="shared" si="29"/>
        <v/>
      </c>
      <c r="BN204" s="26" t="str">
        <f t="shared" si="30"/>
        <v/>
      </c>
      <c r="BO204" s="26" t="str">
        <f t="shared" si="31"/>
        <v/>
      </c>
      <c r="BP204" s="26" t="str">
        <f t="shared" si="32"/>
        <v/>
      </c>
      <c r="BQ204" s="26" t="str">
        <f t="shared" si="33"/>
        <v>-1</v>
      </c>
      <c r="BS204" s="26" t="str">
        <f t="shared" si="34"/>
        <v>-1</v>
      </c>
      <c r="BT204" s="26" t="str">
        <f t="shared" si="35"/>
        <v>-1</v>
      </c>
      <c r="BU204" s="26" t="str">
        <f t="shared" si="36"/>
        <v>-1</v>
      </c>
    </row>
    <row r="205" spans="1:73">
      <c r="A205" s="24" t="str">
        <f>IF(B205="","",IF(AND(B205&gt;1,Rapporteringskod!E205="Hela året"),"ÖVR"&amp;"1-"&amp;Rapporteringskod!A$2&amp;"-"&amp;Rapporteringskod!D$2&amp;"-"&amp;ROW(B204),IF(AND(B205&gt;1,Rapporteringskod!E205="Jan-Okt"),"ÖVR"&amp;"1-"&amp;Rapporteringskod!A$2&amp;"-"&amp;Rapporteringskod!D$2&amp;"-"&amp;ROW(B204),"ÖVR"&amp;"2-"&amp;Rapporteringskod!A$2&amp;"-"&amp;Rapporteringskod!D$2&amp;"-"&amp;ROW(B204))))</f>
        <v/>
      </c>
      <c r="B205" s="25"/>
      <c r="C205" s="25"/>
      <c r="D205" s="27"/>
      <c r="E205" s="27"/>
      <c r="F205" s="25"/>
      <c r="G205" s="28" t="str">
        <f>IF(B205="","",VLOOKUP(B205,Koder!A$1:B$365,2,FALSE))</f>
        <v/>
      </c>
      <c r="H205" s="25"/>
      <c r="I205" s="25"/>
      <c r="J205" s="25"/>
      <c r="K205" s="27"/>
      <c r="L205" s="27"/>
      <c r="M205" s="29"/>
      <c r="N205" s="25"/>
      <c r="O205" s="29"/>
      <c r="P205" s="25"/>
      <c r="Q205" s="25"/>
      <c r="R205" s="25"/>
      <c r="BL205" s="26" t="str">
        <f t="shared" si="28"/>
        <v/>
      </c>
      <c r="BM205" s="26" t="str">
        <f t="shared" si="29"/>
        <v/>
      </c>
      <c r="BN205" s="26" t="str">
        <f t="shared" si="30"/>
        <v/>
      </c>
      <c r="BO205" s="26" t="str">
        <f t="shared" si="31"/>
        <v/>
      </c>
      <c r="BP205" s="26" t="str">
        <f t="shared" si="32"/>
        <v/>
      </c>
      <c r="BQ205" s="26" t="str">
        <f t="shared" si="33"/>
        <v>-1</v>
      </c>
      <c r="BS205" s="26" t="str">
        <f t="shared" si="34"/>
        <v>-1</v>
      </c>
      <c r="BT205" s="26" t="str">
        <f t="shared" si="35"/>
        <v>-1</v>
      </c>
      <c r="BU205" s="26" t="str">
        <f t="shared" si="36"/>
        <v>-1</v>
      </c>
    </row>
    <row r="206" spans="1:73">
      <c r="A206" s="24" t="str">
        <f>IF(B206="","",IF(AND(B206&gt;1,Rapporteringskod!E206="Hela året"),"ÖVR"&amp;"1-"&amp;Rapporteringskod!A$2&amp;"-"&amp;Rapporteringskod!D$2&amp;"-"&amp;ROW(B205),IF(AND(B206&gt;1,Rapporteringskod!E206="Jan-Okt"),"ÖVR"&amp;"1-"&amp;Rapporteringskod!A$2&amp;"-"&amp;Rapporteringskod!D$2&amp;"-"&amp;ROW(B205),"ÖVR"&amp;"2-"&amp;Rapporteringskod!A$2&amp;"-"&amp;Rapporteringskod!D$2&amp;"-"&amp;ROW(B205))))</f>
        <v/>
      </c>
      <c r="B206" s="25"/>
      <c r="C206" s="25"/>
      <c r="D206" s="27"/>
      <c r="E206" s="27"/>
      <c r="F206" s="25"/>
      <c r="G206" s="28" t="str">
        <f>IF(B206="","",VLOOKUP(B206,Koder!A$1:B$365,2,FALSE))</f>
        <v/>
      </c>
      <c r="H206" s="25"/>
      <c r="I206" s="25"/>
      <c r="J206" s="25"/>
      <c r="K206" s="27"/>
      <c r="L206" s="27"/>
      <c r="M206" s="29"/>
      <c r="N206" s="25"/>
      <c r="O206" s="29"/>
      <c r="P206" s="25"/>
      <c r="Q206" s="25"/>
      <c r="R206" s="25"/>
      <c r="BL206" s="26" t="str">
        <f t="shared" si="28"/>
        <v/>
      </c>
      <c r="BM206" s="26" t="str">
        <f t="shared" si="29"/>
        <v/>
      </c>
      <c r="BN206" s="26" t="str">
        <f t="shared" si="30"/>
        <v/>
      </c>
      <c r="BO206" s="26" t="str">
        <f t="shared" si="31"/>
        <v/>
      </c>
      <c r="BP206" s="26" t="str">
        <f t="shared" si="32"/>
        <v/>
      </c>
      <c r="BQ206" s="26" t="str">
        <f t="shared" si="33"/>
        <v>-1</v>
      </c>
      <c r="BS206" s="26" t="str">
        <f t="shared" si="34"/>
        <v>-1</v>
      </c>
      <c r="BT206" s="26" t="str">
        <f t="shared" si="35"/>
        <v>-1</v>
      </c>
      <c r="BU206" s="26" t="str">
        <f t="shared" si="36"/>
        <v>-1</v>
      </c>
    </row>
    <row r="207" spans="1:73">
      <c r="A207" s="24" t="str">
        <f>IF(B207="","",IF(AND(B207&gt;1,Rapporteringskod!E207="Hela året"),"ÖVR"&amp;"1-"&amp;Rapporteringskod!A$2&amp;"-"&amp;Rapporteringskod!D$2&amp;"-"&amp;ROW(B206),IF(AND(B207&gt;1,Rapporteringskod!E207="Jan-Okt"),"ÖVR"&amp;"1-"&amp;Rapporteringskod!A$2&amp;"-"&amp;Rapporteringskod!D$2&amp;"-"&amp;ROW(B206),"ÖVR"&amp;"2-"&amp;Rapporteringskod!A$2&amp;"-"&amp;Rapporteringskod!D$2&amp;"-"&amp;ROW(B206))))</f>
        <v/>
      </c>
      <c r="B207" s="25"/>
      <c r="C207" s="25"/>
      <c r="D207" s="27"/>
      <c r="E207" s="27"/>
      <c r="F207" s="25"/>
      <c r="G207" s="28" t="str">
        <f>IF(B207="","",VLOOKUP(B207,Koder!A$1:B$365,2,FALSE))</f>
        <v/>
      </c>
      <c r="H207" s="25"/>
      <c r="I207" s="25"/>
      <c r="J207" s="25"/>
      <c r="K207" s="27"/>
      <c r="L207" s="27"/>
      <c r="M207" s="29"/>
      <c r="N207" s="25"/>
      <c r="O207" s="29"/>
      <c r="P207" s="25"/>
      <c r="Q207" s="25"/>
      <c r="R207" s="25"/>
      <c r="BL207" s="26" t="str">
        <f t="shared" si="28"/>
        <v/>
      </c>
      <c r="BM207" s="26" t="str">
        <f t="shared" si="29"/>
        <v/>
      </c>
      <c r="BN207" s="26" t="str">
        <f t="shared" si="30"/>
        <v/>
      </c>
      <c r="BO207" s="26" t="str">
        <f t="shared" si="31"/>
        <v/>
      </c>
      <c r="BP207" s="26" t="str">
        <f t="shared" si="32"/>
        <v/>
      </c>
      <c r="BQ207" s="26" t="str">
        <f t="shared" si="33"/>
        <v>-1</v>
      </c>
      <c r="BS207" s="26" t="str">
        <f t="shared" si="34"/>
        <v>-1</v>
      </c>
      <c r="BT207" s="26" t="str">
        <f t="shared" si="35"/>
        <v>-1</v>
      </c>
      <c r="BU207" s="26" t="str">
        <f t="shared" si="36"/>
        <v>-1</v>
      </c>
    </row>
    <row r="208" spans="1:73">
      <c r="A208" s="24" t="str">
        <f>IF(B208="","",IF(AND(B208&gt;1,Rapporteringskod!E208="Hela året"),"ÖVR"&amp;"1-"&amp;Rapporteringskod!A$2&amp;"-"&amp;Rapporteringskod!D$2&amp;"-"&amp;ROW(B207),IF(AND(B208&gt;1,Rapporteringskod!E208="Jan-Okt"),"ÖVR"&amp;"1-"&amp;Rapporteringskod!A$2&amp;"-"&amp;Rapporteringskod!D$2&amp;"-"&amp;ROW(B207),"ÖVR"&amp;"2-"&amp;Rapporteringskod!A$2&amp;"-"&amp;Rapporteringskod!D$2&amp;"-"&amp;ROW(B207))))</f>
        <v/>
      </c>
      <c r="B208" s="25"/>
      <c r="C208" s="25"/>
      <c r="D208" s="27"/>
      <c r="E208" s="27"/>
      <c r="F208" s="25"/>
      <c r="G208" s="28" t="str">
        <f>IF(B208="","",VLOOKUP(B208,Koder!A$1:B$365,2,FALSE))</f>
        <v/>
      </c>
      <c r="H208" s="25"/>
      <c r="I208" s="25"/>
      <c r="J208" s="25"/>
      <c r="K208" s="27"/>
      <c r="L208" s="27"/>
      <c r="M208" s="29"/>
      <c r="N208" s="25"/>
      <c r="O208" s="29"/>
      <c r="P208" s="25"/>
      <c r="Q208" s="25"/>
      <c r="R208" s="25"/>
      <c r="BL208" s="26" t="str">
        <f t="shared" si="28"/>
        <v/>
      </c>
      <c r="BM208" s="26" t="str">
        <f t="shared" si="29"/>
        <v/>
      </c>
      <c r="BN208" s="26" t="str">
        <f t="shared" si="30"/>
        <v/>
      </c>
      <c r="BO208" s="26" t="str">
        <f t="shared" si="31"/>
        <v/>
      </c>
      <c r="BP208" s="26" t="str">
        <f t="shared" si="32"/>
        <v/>
      </c>
      <c r="BQ208" s="26" t="str">
        <f t="shared" si="33"/>
        <v>-1</v>
      </c>
      <c r="BS208" s="26" t="str">
        <f t="shared" si="34"/>
        <v>-1</v>
      </c>
      <c r="BT208" s="26" t="str">
        <f t="shared" si="35"/>
        <v>-1</v>
      </c>
      <c r="BU208" s="26" t="str">
        <f t="shared" si="36"/>
        <v>-1</v>
      </c>
    </row>
    <row r="209" spans="1:73">
      <c r="A209" s="24" t="str">
        <f>IF(B209="","",IF(AND(B209&gt;1,Rapporteringskod!E209="Hela året"),"ÖVR"&amp;"1-"&amp;Rapporteringskod!A$2&amp;"-"&amp;Rapporteringskod!D$2&amp;"-"&amp;ROW(B208),IF(AND(B209&gt;1,Rapporteringskod!E209="Jan-Okt"),"ÖVR"&amp;"1-"&amp;Rapporteringskod!A$2&amp;"-"&amp;Rapporteringskod!D$2&amp;"-"&amp;ROW(B208),"ÖVR"&amp;"2-"&amp;Rapporteringskod!A$2&amp;"-"&amp;Rapporteringskod!D$2&amp;"-"&amp;ROW(B208))))</f>
        <v/>
      </c>
      <c r="B209" s="25"/>
      <c r="C209" s="25"/>
      <c r="D209" s="27"/>
      <c r="E209" s="27"/>
      <c r="F209" s="25"/>
      <c r="G209" s="28" t="str">
        <f>IF(B209="","",VLOOKUP(B209,Koder!A$1:B$365,2,FALSE))</f>
        <v/>
      </c>
      <c r="H209" s="25"/>
      <c r="I209" s="25"/>
      <c r="J209" s="25"/>
      <c r="K209" s="27"/>
      <c r="L209" s="27"/>
      <c r="M209" s="29"/>
      <c r="N209" s="25"/>
      <c r="O209" s="29"/>
      <c r="P209" s="25"/>
      <c r="Q209" s="25"/>
      <c r="R209" s="25"/>
      <c r="BL209" s="26" t="str">
        <f t="shared" si="28"/>
        <v/>
      </c>
      <c r="BM209" s="26" t="str">
        <f t="shared" si="29"/>
        <v/>
      </c>
      <c r="BN209" s="26" t="str">
        <f t="shared" si="30"/>
        <v/>
      </c>
      <c r="BO209" s="26" t="str">
        <f t="shared" si="31"/>
        <v/>
      </c>
      <c r="BP209" s="26" t="str">
        <f t="shared" si="32"/>
        <v/>
      </c>
      <c r="BQ209" s="26" t="str">
        <f t="shared" si="33"/>
        <v>-1</v>
      </c>
      <c r="BS209" s="26" t="str">
        <f t="shared" si="34"/>
        <v>-1</v>
      </c>
      <c r="BT209" s="26" t="str">
        <f t="shared" si="35"/>
        <v>-1</v>
      </c>
      <c r="BU209" s="26" t="str">
        <f t="shared" si="36"/>
        <v>-1</v>
      </c>
    </row>
    <row r="210" spans="1:73">
      <c r="A210" s="24" t="str">
        <f>IF(B210="","",IF(AND(B210&gt;1,Rapporteringskod!E210="Hela året"),"ÖVR"&amp;"1-"&amp;Rapporteringskod!A$2&amp;"-"&amp;Rapporteringskod!D$2&amp;"-"&amp;ROW(B209),IF(AND(B210&gt;1,Rapporteringskod!E210="Jan-Okt"),"ÖVR"&amp;"1-"&amp;Rapporteringskod!A$2&amp;"-"&amp;Rapporteringskod!D$2&amp;"-"&amp;ROW(B209),"ÖVR"&amp;"2-"&amp;Rapporteringskod!A$2&amp;"-"&amp;Rapporteringskod!D$2&amp;"-"&amp;ROW(B209))))</f>
        <v/>
      </c>
      <c r="B210" s="25"/>
      <c r="C210" s="25"/>
      <c r="D210" s="27"/>
      <c r="E210" s="27"/>
      <c r="F210" s="25"/>
      <c r="G210" s="28" t="str">
        <f>IF(B210="","",VLOOKUP(B210,Koder!A$1:B$365,2,FALSE))</f>
        <v/>
      </c>
      <c r="H210" s="25"/>
      <c r="I210" s="25"/>
      <c r="J210" s="25"/>
      <c r="K210" s="27"/>
      <c r="L210" s="27"/>
      <c r="M210" s="29"/>
      <c r="N210" s="25"/>
      <c r="O210" s="29"/>
      <c r="P210" s="25"/>
      <c r="Q210" s="25"/>
      <c r="R210" s="25"/>
      <c r="BL210" s="26" t="str">
        <f t="shared" si="28"/>
        <v/>
      </c>
      <c r="BM210" s="26" t="str">
        <f t="shared" si="29"/>
        <v/>
      </c>
      <c r="BN210" s="26" t="str">
        <f t="shared" si="30"/>
        <v/>
      </c>
      <c r="BO210" s="26" t="str">
        <f t="shared" si="31"/>
        <v/>
      </c>
      <c r="BP210" s="26" t="str">
        <f t="shared" si="32"/>
        <v/>
      </c>
      <c r="BQ210" s="26" t="str">
        <f t="shared" si="33"/>
        <v>-1</v>
      </c>
      <c r="BS210" s="26" t="str">
        <f t="shared" si="34"/>
        <v>-1</v>
      </c>
      <c r="BT210" s="26" t="str">
        <f t="shared" si="35"/>
        <v>-1</v>
      </c>
      <c r="BU210" s="26" t="str">
        <f t="shared" si="36"/>
        <v>-1</v>
      </c>
    </row>
    <row r="211" spans="1:73">
      <c r="A211" s="24" t="str">
        <f>IF(B211="","",IF(AND(B211&gt;1,Rapporteringskod!E211="Hela året"),"ÖVR"&amp;"1-"&amp;Rapporteringskod!A$2&amp;"-"&amp;Rapporteringskod!D$2&amp;"-"&amp;ROW(B210),IF(AND(B211&gt;1,Rapporteringskod!E211="Jan-Okt"),"ÖVR"&amp;"1-"&amp;Rapporteringskod!A$2&amp;"-"&amp;Rapporteringskod!D$2&amp;"-"&amp;ROW(B210),"ÖVR"&amp;"2-"&amp;Rapporteringskod!A$2&amp;"-"&amp;Rapporteringskod!D$2&amp;"-"&amp;ROW(B210))))</f>
        <v/>
      </c>
      <c r="B211" s="25"/>
      <c r="C211" s="25"/>
      <c r="D211" s="27"/>
      <c r="E211" s="27"/>
      <c r="F211" s="25"/>
      <c r="G211" s="28" t="str">
        <f>IF(B211="","",VLOOKUP(B211,Koder!A$1:B$365,2,FALSE))</f>
        <v/>
      </c>
      <c r="H211" s="25"/>
      <c r="I211" s="25"/>
      <c r="J211" s="25"/>
      <c r="K211" s="27"/>
      <c r="L211" s="27"/>
      <c r="M211" s="29"/>
      <c r="N211" s="25"/>
      <c r="O211" s="29"/>
      <c r="P211" s="25"/>
      <c r="Q211" s="25"/>
      <c r="R211" s="25"/>
      <c r="BL211" s="26" t="str">
        <f t="shared" si="28"/>
        <v/>
      </c>
      <c r="BM211" s="26" t="str">
        <f t="shared" si="29"/>
        <v/>
      </c>
      <c r="BN211" s="26" t="str">
        <f t="shared" si="30"/>
        <v/>
      </c>
      <c r="BO211" s="26" t="str">
        <f t="shared" si="31"/>
        <v/>
      </c>
      <c r="BP211" s="26" t="str">
        <f t="shared" si="32"/>
        <v/>
      </c>
      <c r="BQ211" s="26" t="str">
        <f t="shared" si="33"/>
        <v>-1</v>
      </c>
      <c r="BS211" s="26" t="str">
        <f t="shared" si="34"/>
        <v>-1</v>
      </c>
      <c r="BT211" s="26" t="str">
        <f t="shared" si="35"/>
        <v>-1</v>
      </c>
      <c r="BU211" s="26" t="str">
        <f t="shared" si="36"/>
        <v>-1</v>
      </c>
    </row>
    <row r="212" spans="1:73">
      <c r="A212" s="24" t="str">
        <f>IF(B212="","",IF(AND(B212&gt;1,Rapporteringskod!E212="Hela året"),"ÖVR"&amp;"1-"&amp;Rapporteringskod!A$2&amp;"-"&amp;Rapporteringskod!D$2&amp;"-"&amp;ROW(B211),IF(AND(B212&gt;1,Rapporteringskod!E212="Jan-Okt"),"ÖVR"&amp;"1-"&amp;Rapporteringskod!A$2&amp;"-"&amp;Rapporteringskod!D$2&amp;"-"&amp;ROW(B211),"ÖVR"&amp;"2-"&amp;Rapporteringskod!A$2&amp;"-"&amp;Rapporteringskod!D$2&amp;"-"&amp;ROW(B211))))</f>
        <v/>
      </c>
      <c r="B212" s="25"/>
      <c r="C212" s="25"/>
      <c r="D212" s="27"/>
      <c r="E212" s="27"/>
      <c r="F212" s="25"/>
      <c r="G212" s="28" t="str">
        <f>IF(B212="","",VLOOKUP(B212,Koder!A$1:B$365,2,FALSE))</f>
        <v/>
      </c>
      <c r="H212" s="25"/>
      <c r="I212" s="25"/>
      <c r="J212" s="25"/>
      <c r="K212" s="27"/>
      <c r="L212" s="27"/>
      <c r="M212" s="29"/>
      <c r="N212" s="25"/>
      <c r="O212" s="29"/>
      <c r="P212" s="25"/>
      <c r="Q212" s="25"/>
      <c r="R212" s="25"/>
      <c r="BL212" s="26" t="str">
        <f t="shared" si="28"/>
        <v/>
      </c>
      <c r="BM212" s="26" t="str">
        <f t="shared" si="29"/>
        <v/>
      </c>
      <c r="BN212" s="26" t="str">
        <f t="shared" si="30"/>
        <v/>
      </c>
      <c r="BO212" s="26" t="str">
        <f t="shared" si="31"/>
        <v/>
      </c>
      <c r="BP212" s="26" t="str">
        <f t="shared" si="32"/>
        <v/>
      </c>
      <c r="BQ212" s="26" t="str">
        <f t="shared" si="33"/>
        <v>-1</v>
      </c>
      <c r="BS212" s="26" t="str">
        <f t="shared" si="34"/>
        <v>-1</v>
      </c>
      <c r="BT212" s="26" t="str">
        <f t="shared" si="35"/>
        <v>-1</v>
      </c>
      <c r="BU212" s="26" t="str">
        <f t="shared" si="36"/>
        <v>-1</v>
      </c>
    </row>
    <row r="213" spans="1:73">
      <c r="A213" s="24" t="str">
        <f>IF(B213="","",IF(AND(B213&gt;1,Rapporteringskod!E213="Hela året"),"ÖVR"&amp;"1-"&amp;Rapporteringskod!A$2&amp;"-"&amp;Rapporteringskod!D$2&amp;"-"&amp;ROW(B212),IF(AND(B213&gt;1,Rapporteringskod!E213="Jan-Okt"),"ÖVR"&amp;"1-"&amp;Rapporteringskod!A$2&amp;"-"&amp;Rapporteringskod!D$2&amp;"-"&amp;ROW(B212),"ÖVR"&amp;"2-"&amp;Rapporteringskod!A$2&amp;"-"&amp;Rapporteringskod!D$2&amp;"-"&amp;ROW(B212))))</f>
        <v/>
      </c>
      <c r="B213" s="25"/>
      <c r="C213" s="25"/>
      <c r="D213" s="27"/>
      <c r="E213" s="27"/>
      <c r="F213" s="25"/>
      <c r="G213" s="28" t="str">
        <f>IF(B213="","",VLOOKUP(B213,Koder!A$1:B$365,2,FALSE))</f>
        <v/>
      </c>
      <c r="H213" s="25"/>
      <c r="I213" s="25"/>
      <c r="J213" s="25"/>
      <c r="K213" s="27"/>
      <c r="L213" s="27"/>
      <c r="M213" s="29"/>
      <c r="N213" s="25"/>
      <c r="O213" s="29"/>
      <c r="P213" s="25"/>
      <c r="Q213" s="25"/>
      <c r="R213" s="25"/>
      <c r="BL213" s="26" t="str">
        <f t="shared" si="28"/>
        <v/>
      </c>
      <c r="BM213" s="26" t="str">
        <f t="shared" si="29"/>
        <v/>
      </c>
      <c r="BN213" s="26" t="str">
        <f t="shared" si="30"/>
        <v/>
      </c>
      <c r="BO213" s="26" t="str">
        <f t="shared" si="31"/>
        <v/>
      </c>
      <c r="BP213" s="26" t="str">
        <f t="shared" si="32"/>
        <v/>
      </c>
      <c r="BQ213" s="26" t="str">
        <f t="shared" si="33"/>
        <v>-1</v>
      </c>
      <c r="BS213" s="26" t="str">
        <f t="shared" si="34"/>
        <v>-1</v>
      </c>
      <c r="BT213" s="26" t="str">
        <f t="shared" si="35"/>
        <v>-1</v>
      </c>
      <c r="BU213" s="26" t="str">
        <f t="shared" si="36"/>
        <v>-1</v>
      </c>
    </row>
    <row r="214" spans="1:73">
      <c r="A214" s="24" t="str">
        <f>IF(B214="","",IF(AND(B214&gt;1,Rapporteringskod!E214="Hela året"),"ÖVR"&amp;"1-"&amp;Rapporteringskod!A$2&amp;"-"&amp;Rapporteringskod!D$2&amp;"-"&amp;ROW(B213),IF(AND(B214&gt;1,Rapporteringskod!E214="Jan-Okt"),"ÖVR"&amp;"1-"&amp;Rapporteringskod!A$2&amp;"-"&amp;Rapporteringskod!D$2&amp;"-"&amp;ROW(B213),"ÖVR"&amp;"2-"&amp;Rapporteringskod!A$2&amp;"-"&amp;Rapporteringskod!D$2&amp;"-"&amp;ROW(B213))))</f>
        <v/>
      </c>
      <c r="B214" s="25"/>
      <c r="C214" s="25"/>
      <c r="D214" s="27"/>
      <c r="E214" s="27"/>
      <c r="F214" s="25"/>
      <c r="G214" s="28" t="str">
        <f>IF(B214="","",VLOOKUP(B214,Koder!A$1:B$365,2,FALSE))</f>
        <v/>
      </c>
      <c r="H214" s="25"/>
      <c r="I214" s="25"/>
      <c r="J214" s="25"/>
      <c r="K214" s="27"/>
      <c r="L214" s="27"/>
      <c r="M214" s="29"/>
      <c r="N214" s="25"/>
      <c r="O214" s="29"/>
      <c r="P214" s="25"/>
      <c r="Q214" s="25"/>
      <c r="R214" s="25"/>
      <c r="BL214" s="26" t="str">
        <f t="shared" si="28"/>
        <v/>
      </c>
      <c r="BM214" s="26" t="str">
        <f t="shared" si="29"/>
        <v/>
      </c>
      <c r="BN214" s="26" t="str">
        <f t="shared" si="30"/>
        <v/>
      </c>
      <c r="BO214" s="26" t="str">
        <f t="shared" si="31"/>
        <v/>
      </c>
      <c r="BP214" s="26" t="str">
        <f t="shared" si="32"/>
        <v/>
      </c>
      <c r="BQ214" s="26" t="str">
        <f t="shared" si="33"/>
        <v>-1</v>
      </c>
      <c r="BS214" s="26" t="str">
        <f t="shared" si="34"/>
        <v>-1</v>
      </c>
      <c r="BT214" s="26" t="str">
        <f t="shared" si="35"/>
        <v>-1</v>
      </c>
      <c r="BU214" s="26" t="str">
        <f t="shared" si="36"/>
        <v>-1</v>
      </c>
    </row>
    <row r="215" spans="1:73">
      <c r="A215" s="24" t="str">
        <f>IF(B215="","",IF(AND(B215&gt;1,Rapporteringskod!E215="Hela året"),"ÖVR"&amp;"1-"&amp;Rapporteringskod!A$2&amp;"-"&amp;Rapporteringskod!D$2&amp;"-"&amp;ROW(B214),IF(AND(B215&gt;1,Rapporteringskod!E215="Jan-Okt"),"ÖVR"&amp;"1-"&amp;Rapporteringskod!A$2&amp;"-"&amp;Rapporteringskod!D$2&amp;"-"&amp;ROW(B214),"ÖVR"&amp;"2-"&amp;Rapporteringskod!A$2&amp;"-"&amp;Rapporteringskod!D$2&amp;"-"&amp;ROW(B214))))</f>
        <v/>
      </c>
      <c r="B215" s="25"/>
      <c r="C215" s="25"/>
      <c r="D215" s="27"/>
      <c r="E215" s="27"/>
      <c r="F215" s="25"/>
      <c r="G215" s="28" t="str">
        <f>IF(B215="","",VLOOKUP(B215,Koder!A$1:B$365,2,FALSE))</f>
        <v/>
      </c>
      <c r="H215" s="25"/>
      <c r="I215" s="25"/>
      <c r="J215" s="25"/>
      <c r="K215" s="27"/>
      <c r="L215" s="27"/>
      <c r="M215" s="29"/>
      <c r="N215" s="25"/>
      <c r="O215" s="29"/>
      <c r="P215" s="25"/>
      <c r="Q215" s="25"/>
      <c r="R215" s="25"/>
      <c r="BL215" s="26" t="str">
        <f t="shared" si="28"/>
        <v/>
      </c>
      <c r="BM215" s="26" t="str">
        <f t="shared" si="29"/>
        <v/>
      </c>
      <c r="BN215" s="26" t="str">
        <f t="shared" si="30"/>
        <v/>
      </c>
      <c r="BO215" s="26" t="str">
        <f t="shared" si="31"/>
        <v/>
      </c>
      <c r="BP215" s="26" t="str">
        <f t="shared" si="32"/>
        <v/>
      </c>
      <c r="BQ215" s="26" t="str">
        <f t="shared" si="33"/>
        <v>-1</v>
      </c>
      <c r="BS215" s="26" t="str">
        <f t="shared" si="34"/>
        <v>-1</v>
      </c>
      <c r="BT215" s="26" t="str">
        <f t="shared" si="35"/>
        <v>-1</v>
      </c>
      <c r="BU215" s="26" t="str">
        <f t="shared" si="36"/>
        <v>-1</v>
      </c>
    </row>
    <row r="216" spans="1:73">
      <c r="A216" s="24" t="str">
        <f>IF(B216="","",IF(AND(B216&gt;1,Rapporteringskod!E216="Hela året"),"ÖVR"&amp;"1-"&amp;Rapporteringskod!A$2&amp;"-"&amp;Rapporteringskod!D$2&amp;"-"&amp;ROW(B215),IF(AND(B216&gt;1,Rapporteringskod!E216="Jan-Okt"),"ÖVR"&amp;"1-"&amp;Rapporteringskod!A$2&amp;"-"&amp;Rapporteringskod!D$2&amp;"-"&amp;ROW(B215),"ÖVR"&amp;"2-"&amp;Rapporteringskod!A$2&amp;"-"&amp;Rapporteringskod!D$2&amp;"-"&amp;ROW(B215))))</f>
        <v/>
      </c>
      <c r="B216" s="25"/>
      <c r="C216" s="25"/>
      <c r="D216" s="27"/>
      <c r="E216" s="27"/>
      <c r="F216" s="25"/>
      <c r="G216" s="28" t="str">
        <f>IF(B216="","",VLOOKUP(B216,Koder!A$1:B$365,2,FALSE))</f>
        <v/>
      </c>
      <c r="H216" s="25"/>
      <c r="I216" s="25"/>
      <c r="J216" s="25"/>
      <c r="K216" s="27"/>
      <c r="L216" s="27"/>
      <c r="M216" s="29"/>
      <c r="N216" s="25"/>
      <c r="O216" s="29"/>
      <c r="P216" s="25"/>
      <c r="Q216" s="25"/>
      <c r="R216" s="25"/>
      <c r="BL216" s="26" t="str">
        <f t="shared" si="28"/>
        <v/>
      </c>
      <c r="BM216" s="26" t="str">
        <f t="shared" si="29"/>
        <v/>
      </c>
      <c r="BN216" s="26" t="str">
        <f t="shared" si="30"/>
        <v/>
      </c>
      <c r="BO216" s="26" t="str">
        <f t="shared" si="31"/>
        <v/>
      </c>
      <c r="BP216" s="26" t="str">
        <f t="shared" si="32"/>
        <v/>
      </c>
      <c r="BQ216" s="26" t="str">
        <f t="shared" si="33"/>
        <v>-1</v>
      </c>
      <c r="BS216" s="26" t="str">
        <f t="shared" si="34"/>
        <v>-1</v>
      </c>
      <c r="BT216" s="26" t="str">
        <f t="shared" si="35"/>
        <v>-1</v>
      </c>
      <c r="BU216" s="26" t="str">
        <f t="shared" si="36"/>
        <v>-1</v>
      </c>
    </row>
    <row r="217" spans="1:73">
      <c r="A217" s="24" t="str">
        <f>IF(B217="","",IF(AND(B217&gt;1,Rapporteringskod!E217="Hela året"),"ÖVR"&amp;"1-"&amp;Rapporteringskod!A$2&amp;"-"&amp;Rapporteringskod!D$2&amp;"-"&amp;ROW(B216),IF(AND(B217&gt;1,Rapporteringskod!E217="Jan-Okt"),"ÖVR"&amp;"1-"&amp;Rapporteringskod!A$2&amp;"-"&amp;Rapporteringskod!D$2&amp;"-"&amp;ROW(B216),"ÖVR"&amp;"2-"&amp;Rapporteringskod!A$2&amp;"-"&amp;Rapporteringskod!D$2&amp;"-"&amp;ROW(B216))))</f>
        <v/>
      </c>
      <c r="B217" s="25"/>
      <c r="C217" s="25"/>
      <c r="D217" s="27"/>
      <c r="E217" s="27"/>
      <c r="F217" s="25"/>
      <c r="G217" s="28" t="str">
        <f>IF(B217="","",VLOOKUP(B217,Koder!A$1:B$365,2,FALSE))</f>
        <v/>
      </c>
      <c r="H217" s="25"/>
      <c r="I217" s="25"/>
      <c r="J217" s="25"/>
      <c r="K217" s="27"/>
      <c r="L217" s="27"/>
      <c r="M217" s="29"/>
      <c r="N217" s="25"/>
      <c r="O217" s="29"/>
      <c r="P217" s="25"/>
      <c r="Q217" s="25"/>
      <c r="R217" s="25"/>
      <c r="BL217" s="26" t="str">
        <f t="shared" si="28"/>
        <v/>
      </c>
      <c r="BM217" s="26" t="str">
        <f t="shared" si="29"/>
        <v/>
      </c>
      <c r="BN217" s="26" t="str">
        <f t="shared" si="30"/>
        <v/>
      </c>
      <c r="BO217" s="26" t="str">
        <f t="shared" si="31"/>
        <v/>
      </c>
      <c r="BP217" s="26" t="str">
        <f t="shared" si="32"/>
        <v/>
      </c>
      <c r="BQ217" s="26" t="str">
        <f t="shared" si="33"/>
        <v>-1</v>
      </c>
      <c r="BS217" s="26" t="str">
        <f t="shared" si="34"/>
        <v>-1</v>
      </c>
      <c r="BT217" s="26" t="str">
        <f t="shared" si="35"/>
        <v>-1</v>
      </c>
      <c r="BU217" s="26" t="str">
        <f t="shared" si="36"/>
        <v>-1</v>
      </c>
    </row>
    <row r="218" spans="1:73">
      <c r="A218" s="24" t="str">
        <f>IF(B218="","",IF(AND(B218&gt;1,Rapporteringskod!E218="Hela året"),"ÖVR"&amp;"1-"&amp;Rapporteringskod!A$2&amp;"-"&amp;Rapporteringskod!D$2&amp;"-"&amp;ROW(B217),IF(AND(B218&gt;1,Rapporteringskod!E218="Jan-Okt"),"ÖVR"&amp;"1-"&amp;Rapporteringskod!A$2&amp;"-"&amp;Rapporteringskod!D$2&amp;"-"&amp;ROW(B217),"ÖVR"&amp;"2-"&amp;Rapporteringskod!A$2&amp;"-"&amp;Rapporteringskod!D$2&amp;"-"&amp;ROW(B217))))</f>
        <v/>
      </c>
      <c r="B218" s="25"/>
      <c r="C218" s="25"/>
      <c r="D218" s="27"/>
      <c r="E218" s="27"/>
      <c r="F218" s="25"/>
      <c r="G218" s="28" t="str">
        <f>IF(B218="","",VLOOKUP(B218,Koder!A$1:B$365,2,FALSE))</f>
        <v/>
      </c>
      <c r="H218" s="25"/>
      <c r="I218" s="25"/>
      <c r="J218" s="25"/>
      <c r="K218" s="27"/>
      <c r="L218" s="27"/>
      <c r="M218" s="29"/>
      <c r="N218" s="25"/>
      <c r="O218" s="29"/>
      <c r="P218" s="25"/>
      <c r="Q218" s="25"/>
      <c r="R218" s="25"/>
      <c r="BL218" s="26" t="str">
        <f t="shared" si="28"/>
        <v/>
      </c>
      <c r="BM218" s="26" t="str">
        <f t="shared" si="29"/>
        <v/>
      </c>
      <c r="BN218" s="26" t="str">
        <f t="shared" si="30"/>
        <v/>
      </c>
      <c r="BO218" s="26" t="str">
        <f t="shared" si="31"/>
        <v/>
      </c>
      <c r="BP218" s="26" t="str">
        <f t="shared" si="32"/>
        <v/>
      </c>
      <c r="BQ218" s="26" t="str">
        <f t="shared" si="33"/>
        <v>-1</v>
      </c>
      <c r="BS218" s="26" t="str">
        <f t="shared" si="34"/>
        <v>-1</v>
      </c>
      <c r="BT218" s="26" t="str">
        <f t="shared" si="35"/>
        <v>-1</v>
      </c>
      <c r="BU218" s="26" t="str">
        <f t="shared" si="36"/>
        <v>-1</v>
      </c>
    </row>
    <row r="219" spans="1:73">
      <c r="A219" s="24" t="str">
        <f>IF(B219="","",IF(AND(B219&gt;1,Rapporteringskod!E219="Hela året"),"ÖVR"&amp;"1-"&amp;Rapporteringskod!A$2&amp;"-"&amp;Rapporteringskod!D$2&amp;"-"&amp;ROW(B218),IF(AND(B219&gt;1,Rapporteringskod!E219="Jan-Okt"),"ÖVR"&amp;"1-"&amp;Rapporteringskod!A$2&amp;"-"&amp;Rapporteringskod!D$2&amp;"-"&amp;ROW(B218),"ÖVR"&amp;"2-"&amp;Rapporteringskod!A$2&amp;"-"&amp;Rapporteringskod!D$2&amp;"-"&amp;ROW(B218))))</f>
        <v/>
      </c>
      <c r="B219" s="25"/>
      <c r="C219" s="25"/>
      <c r="D219" s="27"/>
      <c r="E219" s="27"/>
      <c r="F219" s="25"/>
      <c r="G219" s="28" t="str">
        <f>IF(B219="","",VLOOKUP(B219,Koder!A$1:B$365,2,FALSE))</f>
        <v/>
      </c>
      <c r="H219" s="25"/>
      <c r="I219" s="25"/>
      <c r="J219" s="25"/>
      <c r="K219" s="27"/>
      <c r="L219" s="27"/>
      <c r="M219" s="29"/>
      <c r="N219" s="25"/>
      <c r="O219" s="29"/>
      <c r="P219" s="25"/>
      <c r="Q219" s="25"/>
      <c r="R219" s="25"/>
      <c r="BL219" s="26" t="str">
        <f t="shared" si="28"/>
        <v/>
      </c>
      <c r="BM219" s="26" t="str">
        <f t="shared" si="29"/>
        <v/>
      </c>
      <c r="BN219" s="26" t="str">
        <f t="shared" si="30"/>
        <v/>
      </c>
      <c r="BO219" s="26" t="str">
        <f t="shared" si="31"/>
        <v/>
      </c>
      <c r="BP219" s="26" t="str">
        <f t="shared" si="32"/>
        <v/>
      </c>
      <c r="BQ219" s="26" t="str">
        <f t="shared" si="33"/>
        <v>-1</v>
      </c>
      <c r="BS219" s="26" t="str">
        <f t="shared" si="34"/>
        <v>-1</v>
      </c>
      <c r="BT219" s="26" t="str">
        <f t="shared" si="35"/>
        <v>-1</v>
      </c>
      <c r="BU219" s="26" t="str">
        <f t="shared" si="36"/>
        <v>-1</v>
      </c>
    </row>
    <row r="220" spans="1:73">
      <c r="A220" s="24" t="str">
        <f>IF(B220="","",IF(AND(B220&gt;1,Rapporteringskod!E220="Hela året"),"ÖVR"&amp;"1-"&amp;Rapporteringskod!A$2&amp;"-"&amp;Rapporteringskod!D$2&amp;"-"&amp;ROW(B219),IF(AND(B220&gt;1,Rapporteringskod!E220="Jan-Okt"),"ÖVR"&amp;"1-"&amp;Rapporteringskod!A$2&amp;"-"&amp;Rapporteringskod!D$2&amp;"-"&amp;ROW(B219),"ÖVR"&amp;"2-"&amp;Rapporteringskod!A$2&amp;"-"&amp;Rapporteringskod!D$2&amp;"-"&amp;ROW(B219))))</f>
        <v/>
      </c>
      <c r="B220" s="25"/>
      <c r="C220" s="25"/>
      <c r="D220" s="27"/>
      <c r="E220" s="27"/>
      <c r="F220" s="25"/>
      <c r="G220" s="28" t="str">
        <f>IF(B220="","",VLOOKUP(B220,Koder!A$1:B$365,2,FALSE))</f>
        <v/>
      </c>
      <c r="H220" s="25"/>
      <c r="I220" s="25"/>
      <c r="J220" s="25"/>
      <c r="K220" s="27"/>
      <c r="L220" s="27"/>
      <c r="M220" s="29"/>
      <c r="N220" s="25"/>
      <c r="O220" s="29"/>
      <c r="P220" s="25"/>
      <c r="Q220" s="25"/>
      <c r="R220" s="25"/>
      <c r="BL220" s="26" t="str">
        <f t="shared" si="28"/>
        <v/>
      </c>
      <c r="BM220" s="26" t="str">
        <f t="shared" si="29"/>
        <v/>
      </c>
      <c r="BN220" s="26" t="str">
        <f t="shared" si="30"/>
        <v/>
      </c>
      <c r="BO220" s="26" t="str">
        <f t="shared" si="31"/>
        <v/>
      </c>
      <c r="BP220" s="26" t="str">
        <f t="shared" si="32"/>
        <v/>
      </c>
      <c r="BQ220" s="26" t="str">
        <f t="shared" si="33"/>
        <v>-1</v>
      </c>
      <c r="BS220" s="26" t="str">
        <f t="shared" si="34"/>
        <v>-1</v>
      </c>
      <c r="BT220" s="26" t="str">
        <f t="shared" si="35"/>
        <v>-1</v>
      </c>
      <c r="BU220" s="26" t="str">
        <f t="shared" si="36"/>
        <v>-1</v>
      </c>
    </row>
    <row r="221" spans="1:73">
      <c r="A221" s="24" t="str">
        <f>IF(B221="","",IF(AND(B221&gt;1,Rapporteringskod!E221="Hela året"),"ÖVR"&amp;"1-"&amp;Rapporteringskod!A$2&amp;"-"&amp;Rapporteringskod!D$2&amp;"-"&amp;ROW(B220),IF(AND(B221&gt;1,Rapporteringskod!E221="Jan-Okt"),"ÖVR"&amp;"1-"&amp;Rapporteringskod!A$2&amp;"-"&amp;Rapporteringskod!D$2&amp;"-"&amp;ROW(B220),"ÖVR"&amp;"2-"&amp;Rapporteringskod!A$2&amp;"-"&amp;Rapporteringskod!D$2&amp;"-"&amp;ROW(B220))))</f>
        <v/>
      </c>
      <c r="B221" s="25"/>
      <c r="C221" s="25"/>
      <c r="D221" s="27"/>
      <c r="E221" s="27"/>
      <c r="F221" s="25"/>
      <c r="G221" s="28" t="str">
        <f>IF(B221="","",VLOOKUP(B221,Koder!A$1:B$365,2,FALSE))</f>
        <v/>
      </c>
      <c r="H221" s="25"/>
      <c r="I221" s="25"/>
      <c r="J221" s="25"/>
      <c r="K221" s="27"/>
      <c r="L221" s="27"/>
      <c r="M221" s="29"/>
      <c r="N221" s="25"/>
      <c r="O221" s="29"/>
      <c r="P221" s="25"/>
      <c r="Q221" s="25"/>
      <c r="R221" s="25"/>
      <c r="BL221" s="26" t="str">
        <f t="shared" si="28"/>
        <v/>
      </c>
      <c r="BM221" s="26" t="str">
        <f t="shared" si="29"/>
        <v/>
      </c>
      <c r="BN221" s="26" t="str">
        <f t="shared" si="30"/>
        <v/>
      </c>
      <c r="BO221" s="26" t="str">
        <f t="shared" si="31"/>
        <v/>
      </c>
      <c r="BP221" s="26" t="str">
        <f t="shared" si="32"/>
        <v/>
      </c>
      <c r="BQ221" s="26" t="str">
        <f t="shared" si="33"/>
        <v>-1</v>
      </c>
      <c r="BS221" s="26" t="str">
        <f t="shared" si="34"/>
        <v>-1</v>
      </c>
      <c r="BT221" s="26" t="str">
        <f t="shared" si="35"/>
        <v>-1</v>
      </c>
      <c r="BU221" s="26" t="str">
        <f t="shared" si="36"/>
        <v>-1</v>
      </c>
    </row>
    <row r="222" spans="1:73">
      <c r="A222" s="24" t="str">
        <f>IF(B222="","",IF(AND(B222&gt;1,Rapporteringskod!E222="Hela året"),"ÖVR"&amp;"1-"&amp;Rapporteringskod!A$2&amp;"-"&amp;Rapporteringskod!D$2&amp;"-"&amp;ROW(B221),IF(AND(B222&gt;1,Rapporteringskod!E222="Jan-Okt"),"ÖVR"&amp;"1-"&amp;Rapporteringskod!A$2&amp;"-"&amp;Rapporteringskod!D$2&amp;"-"&amp;ROW(B221),"ÖVR"&amp;"2-"&amp;Rapporteringskod!A$2&amp;"-"&amp;Rapporteringskod!D$2&amp;"-"&amp;ROW(B221))))</f>
        <v/>
      </c>
      <c r="B222" s="25"/>
      <c r="C222" s="25"/>
      <c r="D222" s="27"/>
      <c r="E222" s="27"/>
      <c r="F222" s="25"/>
      <c r="G222" s="28" t="str">
        <f>IF(B222="","",VLOOKUP(B222,Koder!A$1:B$365,2,FALSE))</f>
        <v/>
      </c>
      <c r="H222" s="25"/>
      <c r="I222" s="25"/>
      <c r="J222" s="25"/>
      <c r="K222" s="27"/>
      <c r="L222" s="27"/>
      <c r="M222" s="29"/>
      <c r="N222" s="25"/>
      <c r="O222" s="29"/>
      <c r="P222" s="25"/>
      <c r="Q222" s="25"/>
      <c r="R222" s="25"/>
      <c r="BL222" s="26" t="str">
        <f t="shared" si="28"/>
        <v/>
      </c>
      <c r="BM222" s="26" t="str">
        <f t="shared" si="29"/>
        <v/>
      </c>
      <c r="BN222" s="26" t="str">
        <f t="shared" si="30"/>
        <v/>
      </c>
      <c r="BO222" s="26" t="str">
        <f t="shared" si="31"/>
        <v/>
      </c>
      <c r="BP222" s="26" t="str">
        <f t="shared" si="32"/>
        <v/>
      </c>
      <c r="BQ222" s="26" t="str">
        <f t="shared" si="33"/>
        <v>-1</v>
      </c>
      <c r="BS222" s="26" t="str">
        <f t="shared" si="34"/>
        <v>-1</v>
      </c>
      <c r="BT222" s="26" t="str">
        <f t="shared" si="35"/>
        <v>-1</v>
      </c>
      <c r="BU222" s="26" t="str">
        <f t="shared" si="36"/>
        <v>-1</v>
      </c>
    </row>
    <row r="223" spans="1:73">
      <c r="A223" s="24" t="str">
        <f>IF(B223="","",IF(AND(B223&gt;1,Rapporteringskod!E223="Hela året"),"ÖVR"&amp;"1-"&amp;Rapporteringskod!A$2&amp;"-"&amp;Rapporteringskod!D$2&amp;"-"&amp;ROW(B222),IF(AND(B223&gt;1,Rapporteringskod!E223="Jan-Okt"),"ÖVR"&amp;"1-"&amp;Rapporteringskod!A$2&amp;"-"&amp;Rapporteringskod!D$2&amp;"-"&amp;ROW(B222),"ÖVR"&amp;"2-"&amp;Rapporteringskod!A$2&amp;"-"&amp;Rapporteringskod!D$2&amp;"-"&amp;ROW(B222))))</f>
        <v/>
      </c>
      <c r="B223" s="25"/>
      <c r="C223" s="25"/>
      <c r="D223" s="27"/>
      <c r="E223" s="27"/>
      <c r="F223" s="25"/>
      <c r="G223" s="28" t="str">
        <f>IF(B223="","",VLOOKUP(B223,Koder!A$1:B$365,2,FALSE))</f>
        <v/>
      </c>
      <c r="H223" s="25"/>
      <c r="I223" s="25"/>
      <c r="J223" s="25"/>
      <c r="K223" s="27"/>
      <c r="L223" s="27"/>
      <c r="M223" s="29"/>
      <c r="N223" s="25"/>
      <c r="O223" s="29"/>
      <c r="P223" s="25"/>
      <c r="Q223" s="25"/>
      <c r="R223" s="25"/>
      <c r="BL223" s="26" t="str">
        <f t="shared" si="28"/>
        <v/>
      </c>
      <c r="BM223" s="26" t="str">
        <f t="shared" si="29"/>
        <v/>
      </c>
      <c r="BN223" s="26" t="str">
        <f t="shared" si="30"/>
        <v/>
      </c>
      <c r="BO223" s="26" t="str">
        <f t="shared" si="31"/>
        <v/>
      </c>
      <c r="BP223" s="26" t="str">
        <f t="shared" si="32"/>
        <v/>
      </c>
      <c r="BQ223" s="26" t="str">
        <f t="shared" si="33"/>
        <v>-1</v>
      </c>
      <c r="BS223" s="26" t="str">
        <f t="shared" si="34"/>
        <v>-1</v>
      </c>
      <c r="BT223" s="26" t="str">
        <f t="shared" si="35"/>
        <v>-1</v>
      </c>
      <c r="BU223" s="26" t="str">
        <f t="shared" si="36"/>
        <v>-1</v>
      </c>
    </row>
    <row r="224" spans="1:73">
      <c r="A224" s="24" t="str">
        <f>IF(B224="","",IF(AND(B224&gt;1,Rapporteringskod!E224="Hela året"),"ÖVR"&amp;"1-"&amp;Rapporteringskod!A$2&amp;"-"&amp;Rapporteringskod!D$2&amp;"-"&amp;ROW(B223),IF(AND(B224&gt;1,Rapporteringskod!E224="Jan-Okt"),"ÖVR"&amp;"1-"&amp;Rapporteringskod!A$2&amp;"-"&amp;Rapporteringskod!D$2&amp;"-"&amp;ROW(B223),"ÖVR"&amp;"2-"&amp;Rapporteringskod!A$2&amp;"-"&amp;Rapporteringskod!D$2&amp;"-"&amp;ROW(B223))))</f>
        <v/>
      </c>
      <c r="B224" s="25"/>
      <c r="C224" s="25"/>
      <c r="D224" s="27"/>
      <c r="E224" s="27"/>
      <c r="F224" s="25"/>
      <c r="G224" s="28" t="str">
        <f>IF(B224="","",VLOOKUP(B224,Koder!A$1:B$365,2,FALSE))</f>
        <v/>
      </c>
      <c r="H224" s="25"/>
      <c r="I224" s="25"/>
      <c r="J224" s="25"/>
      <c r="K224" s="27"/>
      <c r="L224" s="27"/>
      <c r="M224" s="29"/>
      <c r="N224" s="25"/>
      <c r="O224" s="29"/>
      <c r="P224" s="25"/>
      <c r="Q224" s="25"/>
      <c r="R224" s="25"/>
      <c r="BL224" s="26" t="str">
        <f t="shared" si="28"/>
        <v/>
      </c>
      <c r="BM224" s="26" t="str">
        <f t="shared" si="29"/>
        <v/>
      </c>
      <c r="BN224" s="26" t="str">
        <f t="shared" si="30"/>
        <v/>
      </c>
      <c r="BO224" s="26" t="str">
        <f t="shared" si="31"/>
        <v/>
      </c>
      <c r="BP224" s="26" t="str">
        <f t="shared" si="32"/>
        <v/>
      </c>
      <c r="BQ224" s="26" t="str">
        <f t="shared" si="33"/>
        <v>-1</v>
      </c>
      <c r="BS224" s="26" t="str">
        <f t="shared" si="34"/>
        <v>-1</v>
      </c>
      <c r="BT224" s="26" t="str">
        <f t="shared" si="35"/>
        <v>-1</v>
      </c>
      <c r="BU224" s="26" t="str">
        <f t="shared" si="36"/>
        <v>-1</v>
      </c>
    </row>
    <row r="225" spans="1:73">
      <c r="A225" s="24" t="str">
        <f>IF(B225="","",IF(AND(B225&gt;1,Rapporteringskod!E225="Hela året"),"ÖVR"&amp;"1-"&amp;Rapporteringskod!A$2&amp;"-"&amp;Rapporteringskod!D$2&amp;"-"&amp;ROW(B224),IF(AND(B225&gt;1,Rapporteringskod!E225="Jan-Okt"),"ÖVR"&amp;"1-"&amp;Rapporteringskod!A$2&amp;"-"&amp;Rapporteringskod!D$2&amp;"-"&amp;ROW(B224),"ÖVR"&amp;"2-"&amp;Rapporteringskod!A$2&amp;"-"&amp;Rapporteringskod!D$2&amp;"-"&amp;ROW(B224))))</f>
        <v/>
      </c>
      <c r="B225" s="25"/>
      <c r="C225" s="25"/>
      <c r="D225" s="27"/>
      <c r="E225" s="27"/>
      <c r="F225" s="25"/>
      <c r="G225" s="28" t="str">
        <f>IF(B225="","",VLOOKUP(B225,Koder!A$1:B$365,2,FALSE))</f>
        <v/>
      </c>
      <c r="H225" s="25"/>
      <c r="I225" s="25"/>
      <c r="J225" s="25"/>
      <c r="K225" s="27"/>
      <c r="L225" s="27"/>
      <c r="M225" s="29"/>
      <c r="N225" s="25"/>
      <c r="O225" s="29"/>
      <c r="P225" s="25"/>
      <c r="Q225" s="25"/>
      <c r="R225" s="25"/>
      <c r="BL225" s="26" t="str">
        <f t="shared" si="28"/>
        <v/>
      </c>
      <c r="BM225" s="26" t="str">
        <f t="shared" si="29"/>
        <v/>
      </c>
      <c r="BN225" s="26" t="str">
        <f t="shared" si="30"/>
        <v/>
      </c>
      <c r="BO225" s="26" t="str">
        <f t="shared" si="31"/>
        <v/>
      </c>
      <c r="BP225" s="26" t="str">
        <f t="shared" si="32"/>
        <v/>
      </c>
      <c r="BQ225" s="26" t="str">
        <f t="shared" si="33"/>
        <v>-1</v>
      </c>
      <c r="BS225" s="26" t="str">
        <f t="shared" si="34"/>
        <v>-1</v>
      </c>
      <c r="BT225" s="26" t="str">
        <f t="shared" si="35"/>
        <v>-1</v>
      </c>
      <c r="BU225" s="26" t="str">
        <f t="shared" si="36"/>
        <v>-1</v>
      </c>
    </row>
    <row r="226" spans="1:73">
      <c r="A226" s="24" t="str">
        <f>IF(B226="","",IF(AND(B226&gt;1,Rapporteringskod!E226="Hela året"),"ÖVR"&amp;"1-"&amp;Rapporteringskod!A$2&amp;"-"&amp;Rapporteringskod!D$2&amp;"-"&amp;ROW(B225),IF(AND(B226&gt;1,Rapporteringskod!E226="Jan-Okt"),"ÖVR"&amp;"1-"&amp;Rapporteringskod!A$2&amp;"-"&amp;Rapporteringskod!D$2&amp;"-"&amp;ROW(B225),"ÖVR"&amp;"2-"&amp;Rapporteringskod!A$2&amp;"-"&amp;Rapporteringskod!D$2&amp;"-"&amp;ROW(B225))))</f>
        <v/>
      </c>
      <c r="B226" s="25"/>
      <c r="C226" s="25"/>
      <c r="D226" s="27"/>
      <c r="E226" s="27"/>
      <c r="F226" s="25"/>
      <c r="G226" s="28" t="str">
        <f>IF(B226="","",VLOOKUP(B226,Koder!A$1:B$365,2,FALSE))</f>
        <v/>
      </c>
      <c r="H226" s="25"/>
      <c r="I226" s="25"/>
      <c r="J226" s="25"/>
      <c r="K226" s="27"/>
      <c r="L226" s="27"/>
      <c r="M226" s="29"/>
      <c r="N226" s="25"/>
      <c r="O226" s="29"/>
      <c r="P226" s="25"/>
      <c r="Q226" s="25"/>
      <c r="R226" s="25"/>
      <c r="BL226" s="26" t="str">
        <f t="shared" si="28"/>
        <v/>
      </c>
      <c r="BM226" s="26" t="str">
        <f t="shared" si="29"/>
        <v/>
      </c>
      <c r="BN226" s="26" t="str">
        <f t="shared" si="30"/>
        <v/>
      </c>
      <c r="BO226" s="26" t="str">
        <f t="shared" si="31"/>
        <v/>
      </c>
      <c r="BP226" s="26" t="str">
        <f t="shared" si="32"/>
        <v/>
      </c>
      <c r="BQ226" s="26" t="str">
        <f t="shared" si="33"/>
        <v>-1</v>
      </c>
      <c r="BS226" s="26" t="str">
        <f t="shared" si="34"/>
        <v>-1</v>
      </c>
      <c r="BT226" s="26" t="str">
        <f t="shared" si="35"/>
        <v>-1</v>
      </c>
      <c r="BU226" s="26" t="str">
        <f t="shared" si="36"/>
        <v>-1</v>
      </c>
    </row>
    <row r="227" spans="1:73">
      <c r="A227" s="24" t="str">
        <f>IF(B227="","",IF(AND(B227&gt;1,Rapporteringskod!E227="Hela året"),"ÖVR"&amp;"1-"&amp;Rapporteringskod!A$2&amp;"-"&amp;Rapporteringskod!D$2&amp;"-"&amp;ROW(B226),IF(AND(B227&gt;1,Rapporteringskod!E227="Jan-Okt"),"ÖVR"&amp;"1-"&amp;Rapporteringskod!A$2&amp;"-"&amp;Rapporteringskod!D$2&amp;"-"&amp;ROW(B226),"ÖVR"&amp;"2-"&amp;Rapporteringskod!A$2&amp;"-"&amp;Rapporteringskod!D$2&amp;"-"&amp;ROW(B226))))</f>
        <v/>
      </c>
      <c r="B227" s="25"/>
      <c r="C227" s="25"/>
      <c r="D227" s="27"/>
      <c r="E227" s="27"/>
      <c r="F227" s="25"/>
      <c r="G227" s="28" t="str">
        <f>IF(B227="","",VLOOKUP(B227,Koder!A$1:B$365,2,FALSE))</f>
        <v/>
      </c>
      <c r="H227" s="25"/>
      <c r="I227" s="25"/>
      <c r="J227" s="25"/>
      <c r="K227" s="27"/>
      <c r="L227" s="27"/>
      <c r="M227" s="29"/>
      <c r="N227" s="25"/>
      <c r="O227" s="29"/>
      <c r="P227" s="25"/>
      <c r="Q227" s="25"/>
      <c r="R227" s="25"/>
      <c r="BL227" s="26" t="str">
        <f t="shared" si="28"/>
        <v/>
      </c>
      <c r="BM227" s="26" t="str">
        <f t="shared" si="29"/>
        <v/>
      </c>
      <c r="BN227" s="26" t="str">
        <f t="shared" si="30"/>
        <v/>
      </c>
      <c r="BO227" s="26" t="str">
        <f t="shared" si="31"/>
        <v/>
      </c>
      <c r="BP227" s="26" t="str">
        <f t="shared" si="32"/>
        <v/>
      </c>
      <c r="BQ227" s="26" t="str">
        <f t="shared" si="33"/>
        <v>-1</v>
      </c>
      <c r="BS227" s="26" t="str">
        <f t="shared" si="34"/>
        <v>-1</v>
      </c>
      <c r="BT227" s="26" t="str">
        <f t="shared" si="35"/>
        <v>-1</v>
      </c>
      <c r="BU227" s="26" t="str">
        <f t="shared" si="36"/>
        <v>-1</v>
      </c>
    </row>
    <row r="228" spans="1:73">
      <c r="A228" s="24" t="str">
        <f>IF(B228="","",IF(AND(B228&gt;1,Rapporteringskod!E228="Hela året"),"ÖVR"&amp;"1-"&amp;Rapporteringskod!A$2&amp;"-"&amp;Rapporteringskod!D$2&amp;"-"&amp;ROW(B227),IF(AND(B228&gt;1,Rapporteringskod!E228="Jan-Okt"),"ÖVR"&amp;"1-"&amp;Rapporteringskod!A$2&amp;"-"&amp;Rapporteringskod!D$2&amp;"-"&amp;ROW(B227),"ÖVR"&amp;"2-"&amp;Rapporteringskod!A$2&amp;"-"&amp;Rapporteringskod!D$2&amp;"-"&amp;ROW(B227))))</f>
        <v/>
      </c>
      <c r="B228" s="25"/>
      <c r="C228" s="25"/>
      <c r="D228" s="27"/>
      <c r="E228" s="27"/>
      <c r="F228" s="25"/>
      <c r="G228" s="28" t="str">
        <f>IF(B228="","",VLOOKUP(B228,Koder!A$1:B$365,2,FALSE))</f>
        <v/>
      </c>
      <c r="H228" s="25"/>
      <c r="I228" s="25"/>
      <c r="J228" s="25"/>
      <c r="K228" s="27"/>
      <c r="L228" s="27"/>
      <c r="M228" s="29"/>
      <c r="N228" s="25"/>
      <c r="O228" s="29"/>
      <c r="P228" s="25"/>
      <c r="Q228" s="25"/>
      <c r="R228" s="25"/>
      <c r="BL228" s="26" t="str">
        <f t="shared" si="28"/>
        <v/>
      </c>
      <c r="BM228" s="26" t="str">
        <f t="shared" si="29"/>
        <v/>
      </c>
      <c r="BN228" s="26" t="str">
        <f t="shared" si="30"/>
        <v/>
      </c>
      <c r="BO228" s="26" t="str">
        <f t="shared" si="31"/>
        <v/>
      </c>
      <c r="BP228" s="26" t="str">
        <f t="shared" si="32"/>
        <v/>
      </c>
      <c r="BQ228" s="26" t="str">
        <f t="shared" si="33"/>
        <v>-1</v>
      </c>
      <c r="BS228" s="26" t="str">
        <f t="shared" si="34"/>
        <v>-1</v>
      </c>
      <c r="BT228" s="26" t="str">
        <f t="shared" si="35"/>
        <v>-1</v>
      </c>
      <c r="BU228" s="26" t="str">
        <f t="shared" si="36"/>
        <v>-1</v>
      </c>
    </row>
    <row r="229" spans="1:73">
      <c r="A229" s="24" t="str">
        <f>IF(B229="","",IF(AND(B229&gt;1,Rapporteringskod!E229="Hela året"),"ÖVR"&amp;"1-"&amp;Rapporteringskod!A$2&amp;"-"&amp;Rapporteringskod!D$2&amp;"-"&amp;ROW(B228),IF(AND(B229&gt;1,Rapporteringskod!E229="Jan-Okt"),"ÖVR"&amp;"1-"&amp;Rapporteringskod!A$2&amp;"-"&amp;Rapporteringskod!D$2&amp;"-"&amp;ROW(B228),"ÖVR"&amp;"2-"&amp;Rapporteringskod!A$2&amp;"-"&amp;Rapporteringskod!D$2&amp;"-"&amp;ROW(B228))))</f>
        <v/>
      </c>
      <c r="B229" s="25"/>
      <c r="C229" s="25"/>
      <c r="D229" s="27"/>
      <c r="E229" s="27"/>
      <c r="F229" s="25"/>
      <c r="G229" s="28" t="str">
        <f>IF(B229="","",VLOOKUP(B229,Koder!A$1:B$365,2,FALSE))</f>
        <v/>
      </c>
      <c r="H229" s="25"/>
      <c r="I229" s="25"/>
      <c r="J229" s="25"/>
      <c r="K229" s="27"/>
      <c r="L229" s="27"/>
      <c r="M229" s="29"/>
      <c r="N229" s="25"/>
      <c r="O229" s="29"/>
      <c r="P229" s="25"/>
      <c r="Q229" s="25"/>
      <c r="R229" s="25"/>
      <c r="BL229" s="26" t="str">
        <f t="shared" si="28"/>
        <v/>
      </c>
      <c r="BM229" s="26" t="str">
        <f t="shared" si="29"/>
        <v/>
      </c>
      <c r="BN229" s="26" t="str">
        <f t="shared" si="30"/>
        <v/>
      </c>
      <c r="BO229" s="26" t="str">
        <f t="shared" si="31"/>
        <v/>
      </c>
      <c r="BP229" s="26" t="str">
        <f t="shared" si="32"/>
        <v/>
      </c>
      <c r="BQ229" s="26" t="str">
        <f t="shared" si="33"/>
        <v>-1</v>
      </c>
      <c r="BS229" s="26" t="str">
        <f t="shared" si="34"/>
        <v>-1</v>
      </c>
      <c r="BT229" s="26" t="str">
        <f t="shared" si="35"/>
        <v>-1</v>
      </c>
      <c r="BU229" s="26" t="str">
        <f t="shared" si="36"/>
        <v>-1</v>
      </c>
    </row>
    <row r="230" spans="1:73">
      <c r="A230" s="24" t="str">
        <f>IF(B230="","",IF(AND(B230&gt;1,Rapporteringskod!E230="Hela året"),"ÖVR"&amp;"1-"&amp;Rapporteringskod!A$2&amp;"-"&amp;Rapporteringskod!D$2&amp;"-"&amp;ROW(B229),IF(AND(B230&gt;1,Rapporteringskod!E230="Jan-Okt"),"ÖVR"&amp;"1-"&amp;Rapporteringskod!A$2&amp;"-"&amp;Rapporteringskod!D$2&amp;"-"&amp;ROW(B229),"ÖVR"&amp;"2-"&amp;Rapporteringskod!A$2&amp;"-"&amp;Rapporteringskod!D$2&amp;"-"&amp;ROW(B229))))</f>
        <v/>
      </c>
      <c r="B230" s="25"/>
      <c r="C230" s="25"/>
      <c r="D230" s="27"/>
      <c r="E230" s="27"/>
      <c r="F230" s="25"/>
      <c r="G230" s="28" t="str">
        <f>IF(B230="","",VLOOKUP(B230,Koder!A$1:B$365,2,FALSE))</f>
        <v/>
      </c>
      <c r="H230" s="25"/>
      <c r="I230" s="25"/>
      <c r="J230" s="25"/>
      <c r="K230" s="27"/>
      <c r="L230" s="27"/>
      <c r="M230" s="29"/>
      <c r="N230" s="25"/>
      <c r="O230" s="29"/>
      <c r="P230" s="25"/>
      <c r="Q230" s="25"/>
      <c r="R230" s="25"/>
      <c r="BL230" s="26" t="str">
        <f t="shared" si="28"/>
        <v/>
      </c>
      <c r="BM230" s="26" t="str">
        <f t="shared" si="29"/>
        <v/>
      </c>
      <c r="BN230" s="26" t="str">
        <f t="shared" si="30"/>
        <v/>
      </c>
      <c r="BO230" s="26" t="str">
        <f t="shared" si="31"/>
        <v/>
      </c>
      <c r="BP230" s="26" t="str">
        <f t="shared" si="32"/>
        <v/>
      </c>
      <c r="BQ230" s="26" t="str">
        <f t="shared" si="33"/>
        <v>-1</v>
      </c>
      <c r="BS230" s="26" t="str">
        <f t="shared" si="34"/>
        <v>-1</v>
      </c>
      <c r="BT230" s="26" t="str">
        <f t="shared" si="35"/>
        <v>-1</v>
      </c>
      <c r="BU230" s="26" t="str">
        <f t="shared" si="36"/>
        <v>-1</v>
      </c>
    </row>
    <row r="231" spans="1:73">
      <c r="A231" s="24" t="str">
        <f>IF(B231="","",IF(AND(B231&gt;1,Rapporteringskod!E231="Hela året"),"ÖVR"&amp;"1-"&amp;Rapporteringskod!A$2&amp;"-"&amp;Rapporteringskod!D$2&amp;"-"&amp;ROW(B230),IF(AND(B231&gt;1,Rapporteringskod!E231="Jan-Okt"),"ÖVR"&amp;"1-"&amp;Rapporteringskod!A$2&amp;"-"&amp;Rapporteringskod!D$2&amp;"-"&amp;ROW(B230),"ÖVR"&amp;"2-"&amp;Rapporteringskod!A$2&amp;"-"&amp;Rapporteringskod!D$2&amp;"-"&amp;ROW(B230))))</f>
        <v/>
      </c>
      <c r="B231" s="25"/>
      <c r="C231" s="25"/>
      <c r="D231" s="27"/>
      <c r="E231" s="27"/>
      <c r="F231" s="25"/>
      <c r="G231" s="28" t="str">
        <f>IF(B231="","",VLOOKUP(B231,Koder!A$1:B$365,2,FALSE))</f>
        <v/>
      </c>
      <c r="H231" s="25"/>
      <c r="I231" s="25"/>
      <c r="J231" s="25"/>
      <c r="K231" s="27"/>
      <c r="L231" s="27"/>
      <c r="M231" s="29"/>
      <c r="N231" s="25"/>
      <c r="O231" s="29"/>
      <c r="P231" s="25"/>
      <c r="Q231" s="25"/>
      <c r="R231" s="25"/>
      <c r="BL231" s="26" t="str">
        <f t="shared" si="28"/>
        <v/>
      </c>
      <c r="BM231" s="26" t="str">
        <f t="shared" si="29"/>
        <v/>
      </c>
      <c r="BN231" s="26" t="str">
        <f t="shared" si="30"/>
        <v/>
      </c>
      <c r="BO231" s="26" t="str">
        <f t="shared" si="31"/>
        <v/>
      </c>
      <c r="BP231" s="26" t="str">
        <f t="shared" si="32"/>
        <v/>
      </c>
      <c r="BQ231" s="26" t="str">
        <f t="shared" si="33"/>
        <v>-1</v>
      </c>
      <c r="BS231" s="26" t="str">
        <f t="shared" si="34"/>
        <v>-1</v>
      </c>
      <c r="BT231" s="26" t="str">
        <f t="shared" si="35"/>
        <v>-1</v>
      </c>
      <c r="BU231" s="26" t="str">
        <f t="shared" si="36"/>
        <v>-1</v>
      </c>
    </row>
    <row r="232" spans="1:73">
      <c r="A232" s="24" t="str">
        <f>IF(B232="","",IF(AND(B232&gt;1,Rapporteringskod!E232="Hela året"),"ÖVR"&amp;"1-"&amp;Rapporteringskod!A$2&amp;"-"&amp;Rapporteringskod!D$2&amp;"-"&amp;ROW(B231),IF(AND(B232&gt;1,Rapporteringskod!E232="Jan-Okt"),"ÖVR"&amp;"1-"&amp;Rapporteringskod!A$2&amp;"-"&amp;Rapporteringskod!D$2&amp;"-"&amp;ROW(B231),"ÖVR"&amp;"2-"&amp;Rapporteringskod!A$2&amp;"-"&amp;Rapporteringskod!D$2&amp;"-"&amp;ROW(B231))))</f>
        <v/>
      </c>
      <c r="B232" s="25"/>
      <c r="C232" s="25"/>
      <c r="D232" s="27"/>
      <c r="E232" s="27"/>
      <c r="F232" s="25"/>
      <c r="G232" s="28" t="str">
        <f>IF(B232="","",VLOOKUP(B232,Koder!A$1:B$365,2,FALSE))</f>
        <v/>
      </c>
      <c r="H232" s="25"/>
      <c r="I232" s="25"/>
      <c r="J232" s="25"/>
      <c r="K232" s="27"/>
      <c r="L232" s="27"/>
      <c r="M232" s="29"/>
      <c r="N232" s="25"/>
      <c r="O232" s="29"/>
      <c r="P232" s="25"/>
      <c r="Q232" s="25"/>
      <c r="R232" s="25"/>
      <c r="BL232" s="26" t="str">
        <f t="shared" si="28"/>
        <v/>
      </c>
      <c r="BM232" s="26" t="str">
        <f t="shared" si="29"/>
        <v/>
      </c>
      <c r="BN232" s="26" t="str">
        <f t="shared" si="30"/>
        <v/>
      </c>
      <c r="BO232" s="26" t="str">
        <f t="shared" si="31"/>
        <v/>
      </c>
      <c r="BP232" s="26" t="str">
        <f t="shared" si="32"/>
        <v/>
      </c>
      <c r="BQ232" s="26" t="str">
        <f t="shared" si="33"/>
        <v>-1</v>
      </c>
      <c r="BS232" s="26" t="str">
        <f t="shared" si="34"/>
        <v>-1</v>
      </c>
      <c r="BT232" s="26" t="str">
        <f t="shared" si="35"/>
        <v>-1</v>
      </c>
      <c r="BU232" s="26" t="str">
        <f t="shared" si="36"/>
        <v>-1</v>
      </c>
    </row>
    <row r="233" spans="1:73">
      <c r="A233" s="24" t="str">
        <f>IF(B233="","",IF(AND(B233&gt;1,Rapporteringskod!E233="Hela året"),"ÖVR"&amp;"1-"&amp;Rapporteringskod!A$2&amp;"-"&amp;Rapporteringskod!D$2&amp;"-"&amp;ROW(B232),IF(AND(B233&gt;1,Rapporteringskod!E233="Jan-Okt"),"ÖVR"&amp;"1-"&amp;Rapporteringskod!A$2&amp;"-"&amp;Rapporteringskod!D$2&amp;"-"&amp;ROW(B232),"ÖVR"&amp;"2-"&amp;Rapporteringskod!A$2&amp;"-"&amp;Rapporteringskod!D$2&amp;"-"&amp;ROW(B232))))</f>
        <v/>
      </c>
      <c r="B233" s="25"/>
      <c r="C233" s="25"/>
      <c r="D233" s="27"/>
      <c r="E233" s="27"/>
      <c r="F233" s="25"/>
      <c r="G233" s="28" t="str">
        <f>IF(B233="","",VLOOKUP(B233,Koder!A$1:B$365,2,FALSE))</f>
        <v/>
      </c>
      <c r="H233" s="25"/>
      <c r="I233" s="25"/>
      <c r="J233" s="25"/>
      <c r="K233" s="27"/>
      <c r="L233" s="27"/>
      <c r="M233" s="29"/>
      <c r="N233" s="25"/>
      <c r="O233" s="29"/>
      <c r="P233" s="25"/>
      <c r="Q233" s="25"/>
      <c r="R233" s="25"/>
      <c r="BL233" s="26" t="str">
        <f t="shared" si="28"/>
        <v/>
      </c>
      <c r="BM233" s="26" t="str">
        <f t="shared" si="29"/>
        <v/>
      </c>
      <c r="BN233" s="26" t="str">
        <f t="shared" si="30"/>
        <v/>
      </c>
      <c r="BO233" s="26" t="str">
        <f t="shared" si="31"/>
        <v/>
      </c>
      <c r="BP233" s="26" t="str">
        <f t="shared" si="32"/>
        <v/>
      </c>
      <c r="BQ233" s="26" t="str">
        <f t="shared" si="33"/>
        <v>-1</v>
      </c>
      <c r="BS233" s="26" t="str">
        <f t="shared" si="34"/>
        <v>-1</v>
      </c>
      <c r="BT233" s="26" t="str">
        <f t="shared" si="35"/>
        <v>-1</v>
      </c>
      <c r="BU233" s="26" t="str">
        <f t="shared" si="36"/>
        <v>-1</v>
      </c>
    </row>
    <row r="234" spans="1:73">
      <c r="A234" s="24" t="str">
        <f>IF(B234="","",IF(AND(B234&gt;1,Rapporteringskod!E234="Hela året"),"ÖVR"&amp;"1-"&amp;Rapporteringskod!A$2&amp;"-"&amp;Rapporteringskod!D$2&amp;"-"&amp;ROW(B233),IF(AND(B234&gt;1,Rapporteringskod!E234="Jan-Okt"),"ÖVR"&amp;"1-"&amp;Rapporteringskod!A$2&amp;"-"&amp;Rapporteringskod!D$2&amp;"-"&amp;ROW(B233),"ÖVR"&amp;"2-"&amp;Rapporteringskod!A$2&amp;"-"&amp;Rapporteringskod!D$2&amp;"-"&amp;ROW(B233))))</f>
        <v/>
      </c>
      <c r="B234" s="25"/>
      <c r="C234" s="25"/>
      <c r="D234" s="27"/>
      <c r="E234" s="27"/>
      <c r="F234" s="25"/>
      <c r="G234" s="28" t="str">
        <f>IF(B234="","",VLOOKUP(B234,Koder!A$1:B$365,2,FALSE))</f>
        <v/>
      </c>
      <c r="H234" s="25"/>
      <c r="I234" s="25"/>
      <c r="J234" s="25"/>
      <c r="K234" s="27"/>
      <c r="L234" s="27"/>
      <c r="M234" s="29"/>
      <c r="N234" s="25"/>
      <c r="O234" s="29"/>
      <c r="P234" s="25"/>
      <c r="Q234" s="25"/>
      <c r="R234" s="25"/>
      <c r="BL234" s="26" t="str">
        <f t="shared" si="28"/>
        <v/>
      </c>
      <c r="BM234" s="26" t="str">
        <f t="shared" si="29"/>
        <v/>
      </c>
      <c r="BN234" s="26" t="str">
        <f t="shared" si="30"/>
        <v/>
      </c>
      <c r="BO234" s="26" t="str">
        <f t="shared" si="31"/>
        <v/>
      </c>
      <c r="BP234" s="26" t="str">
        <f t="shared" si="32"/>
        <v/>
      </c>
      <c r="BQ234" s="26" t="str">
        <f t="shared" si="33"/>
        <v>-1</v>
      </c>
      <c r="BS234" s="26" t="str">
        <f t="shared" si="34"/>
        <v>-1</v>
      </c>
      <c r="BT234" s="26" t="str">
        <f t="shared" si="35"/>
        <v>-1</v>
      </c>
      <c r="BU234" s="26" t="str">
        <f t="shared" si="36"/>
        <v>-1</v>
      </c>
    </row>
    <row r="235" spans="1:73">
      <c r="A235" s="24" t="str">
        <f>IF(B235="","",IF(AND(B235&gt;1,Rapporteringskod!E235="Hela året"),"ÖVR"&amp;"1-"&amp;Rapporteringskod!A$2&amp;"-"&amp;Rapporteringskod!D$2&amp;"-"&amp;ROW(B234),IF(AND(B235&gt;1,Rapporteringskod!E235="Jan-Okt"),"ÖVR"&amp;"1-"&amp;Rapporteringskod!A$2&amp;"-"&amp;Rapporteringskod!D$2&amp;"-"&amp;ROW(B234),"ÖVR"&amp;"2-"&amp;Rapporteringskod!A$2&amp;"-"&amp;Rapporteringskod!D$2&amp;"-"&amp;ROW(B234))))</f>
        <v/>
      </c>
      <c r="B235" s="25"/>
      <c r="C235" s="25"/>
      <c r="D235" s="27"/>
      <c r="E235" s="27"/>
      <c r="F235" s="25"/>
      <c r="G235" s="28" t="str">
        <f>IF(B235="","",VLOOKUP(B235,Koder!A$1:B$365,2,FALSE))</f>
        <v/>
      </c>
      <c r="H235" s="25"/>
      <c r="I235" s="25"/>
      <c r="J235" s="25"/>
      <c r="K235" s="27"/>
      <c r="L235" s="27"/>
      <c r="M235" s="29"/>
      <c r="N235" s="25"/>
      <c r="O235" s="29"/>
      <c r="P235" s="25"/>
      <c r="Q235" s="25"/>
      <c r="R235" s="25"/>
      <c r="BL235" s="26" t="str">
        <f t="shared" si="28"/>
        <v/>
      </c>
      <c r="BM235" s="26" t="str">
        <f t="shared" si="29"/>
        <v/>
      </c>
      <c r="BN235" s="26" t="str">
        <f t="shared" si="30"/>
        <v/>
      </c>
      <c r="BO235" s="26" t="str">
        <f t="shared" si="31"/>
        <v/>
      </c>
      <c r="BP235" s="26" t="str">
        <f t="shared" si="32"/>
        <v/>
      </c>
      <c r="BQ235" s="26" t="str">
        <f t="shared" si="33"/>
        <v>-1</v>
      </c>
      <c r="BS235" s="26" t="str">
        <f t="shared" si="34"/>
        <v>-1</v>
      </c>
      <c r="BT235" s="26" t="str">
        <f t="shared" si="35"/>
        <v>-1</v>
      </c>
      <c r="BU235" s="26" t="str">
        <f t="shared" si="36"/>
        <v>-1</v>
      </c>
    </row>
    <row r="236" spans="1:73">
      <c r="A236" s="24" t="str">
        <f>IF(B236="","",IF(AND(B236&gt;1,Rapporteringskod!E236="Hela året"),"ÖVR"&amp;"1-"&amp;Rapporteringskod!A$2&amp;"-"&amp;Rapporteringskod!D$2&amp;"-"&amp;ROW(B235),IF(AND(B236&gt;1,Rapporteringskod!E236="Jan-Okt"),"ÖVR"&amp;"1-"&amp;Rapporteringskod!A$2&amp;"-"&amp;Rapporteringskod!D$2&amp;"-"&amp;ROW(B235),"ÖVR"&amp;"2-"&amp;Rapporteringskod!A$2&amp;"-"&amp;Rapporteringskod!D$2&amp;"-"&amp;ROW(B235))))</f>
        <v/>
      </c>
      <c r="B236" s="25"/>
      <c r="C236" s="25"/>
      <c r="D236" s="27"/>
      <c r="E236" s="27"/>
      <c r="F236" s="25"/>
      <c r="G236" s="28" t="str">
        <f>IF(B236="","",VLOOKUP(B236,Koder!A$1:B$365,2,FALSE))</f>
        <v/>
      </c>
      <c r="H236" s="25"/>
      <c r="I236" s="25"/>
      <c r="J236" s="25"/>
      <c r="K236" s="27"/>
      <c r="L236" s="27"/>
      <c r="M236" s="29"/>
      <c r="N236" s="25"/>
      <c r="O236" s="29"/>
      <c r="P236" s="25"/>
      <c r="Q236" s="25"/>
      <c r="R236" s="25"/>
      <c r="BL236" s="26" t="str">
        <f t="shared" si="28"/>
        <v/>
      </c>
      <c r="BM236" s="26" t="str">
        <f t="shared" si="29"/>
        <v/>
      </c>
      <c r="BN236" s="26" t="str">
        <f t="shared" si="30"/>
        <v/>
      </c>
      <c r="BO236" s="26" t="str">
        <f t="shared" si="31"/>
        <v/>
      </c>
      <c r="BP236" s="26" t="str">
        <f t="shared" si="32"/>
        <v/>
      </c>
      <c r="BQ236" s="26" t="str">
        <f t="shared" si="33"/>
        <v>-1</v>
      </c>
      <c r="BS236" s="26" t="str">
        <f t="shared" si="34"/>
        <v>-1</v>
      </c>
      <c r="BT236" s="26" t="str">
        <f t="shared" si="35"/>
        <v>-1</v>
      </c>
      <c r="BU236" s="26" t="str">
        <f t="shared" si="36"/>
        <v>-1</v>
      </c>
    </row>
    <row r="237" spans="1:73">
      <c r="A237" s="24" t="str">
        <f>IF(B237="","",IF(AND(B237&gt;1,Rapporteringskod!E237="Hela året"),"ÖVR"&amp;"1-"&amp;Rapporteringskod!A$2&amp;"-"&amp;Rapporteringskod!D$2&amp;"-"&amp;ROW(B236),IF(AND(B237&gt;1,Rapporteringskod!E237="Jan-Okt"),"ÖVR"&amp;"1-"&amp;Rapporteringskod!A$2&amp;"-"&amp;Rapporteringskod!D$2&amp;"-"&amp;ROW(B236),"ÖVR"&amp;"2-"&amp;Rapporteringskod!A$2&amp;"-"&amp;Rapporteringskod!D$2&amp;"-"&amp;ROW(B236))))</f>
        <v/>
      </c>
      <c r="B237" s="25"/>
      <c r="C237" s="25"/>
      <c r="D237" s="27"/>
      <c r="E237" s="27"/>
      <c r="F237" s="25"/>
      <c r="G237" s="28" t="str">
        <f>IF(B237="","",VLOOKUP(B237,Koder!A$1:B$365,2,FALSE))</f>
        <v/>
      </c>
      <c r="H237" s="25"/>
      <c r="I237" s="25"/>
      <c r="J237" s="25"/>
      <c r="K237" s="27"/>
      <c r="L237" s="27"/>
      <c r="M237" s="29"/>
      <c r="N237" s="25"/>
      <c r="O237" s="29"/>
      <c r="P237" s="25"/>
      <c r="Q237" s="25"/>
      <c r="R237" s="25"/>
      <c r="BL237" s="26" t="str">
        <f t="shared" si="28"/>
        <v/>
      </c>
      <c r="BM237" s="26" t="str">
        <f t="shared" si="29"/>
        <v/>
      </c>
      <c r="BN237" s="26" t="str">
        <f t="shared" si="30"/>
        <v/>
      </c>
      <c r="BO237" s="26" t="str">
        <f t="shared" si="31"/>
        <v/>
      </c>
      <c r="BP237" s="26" t="str">
        <f t="shared" si="32"/>
        <v/>
      </c>
      <c r="BQ237" s="26" t="str">
        <f t="shared" si="33"/>
        <v>-1</v>
      </c>
      <c r="BS237" s="26" t="str">
        <f t="shared" si="34"/>
        <v>-1</v>
      </c>
      <c r="BT237" s="26" t="str">
        <f t="shared" si="35"/>
        <v>-1</v>
      </c>
      <c r="BU237" s="26" t="str">
        <f t="shared" si="36"/>
        <v>-1</v>
      </c>
    </row>
    <row r="238" spans="1:73">
      <c r="A238" s="24" t="str">
        <f>IF(B238="","",IF(AND(B238&gt;1,Rapporteringskod!E238="Hela året"),"ÖVR"&amp;"1-"&amp;Rapporteringskod!A$2&amp;"-"&amp;Rapporteringskod!D$2&amp;"-"&amp;ROW(B237),IF(AND(B238&gt;1,Rapporteringskod!E238="Jan-Okt"),"ÖVR"&amp;"1-"&amp;Rapporteringskod!A$2&amp;"-"&amp;Rapporteringskod!D$2&amp;"-"&amp;ROW(B237),"ÖVR"&amp;"2-"&amp;Rapporteringskod!A$2&amp;"-"&amp;Rapporteringskod!D$2&amp;"-"&amp;ROW(B237))))</f>
        <v/>
      </c>
      <c r="B238" s="25"/>
      <c r="C238" s="25"/>
      <c r="D238" s="27"/>
      <c r="E238" s="27"/>
      <c r="F238" s="25"/>
      <c r="G238" s="28" t="str">
        <f>IF(B238="","",VLOOKUP(B238,Koder!A$1:B$365,2,FALSE))</f>
        <v/>
      </c>
      <c r="H238" s="25"/>
      <c r="I238" s="25"/>
      <c r="J238" s="25"/>
      <c r="K238" s="27"/>
      <c r="L238" s="27"/>
      <c r="M238" s="29"/>
      <c r="N238" s="25"/>
      <c r="O238" s="29"/>
      <c r="P238" s="25"/>
      <c r="Q238" s="25"/>
      <c r="R238" s="25"/>
      <c r="BL238" s="26" t="str">
        <f t="shared" si="28"/>
        <v/>
      </c>
      <c r="BM238" s="26" t="str">
        <f t="shared" si="29"/>
        <v/>
      </c>
      <c r="BN238" s="26" t="str">
        <f t="shared" si="30"/>
        <v/>
      </c>
      <c r="BO238" s="26" t="str">
        <f t="shared" si="31"/>
        <v/>
      </c>
      <c r="BP238" s="26" t="str">
        <f t="shared" si="32"/>
        <v/>
      </c>
      <c r="BQ238" s="26" t="str">
        <f t="shared" si="33"/>
        <v>-1</v>
      </c>
      <c r="BS238" s="26" t="str">
        <f t="shared" si="34"/>
        <v>-1</v>
      </c>
      <c r="BT238" s="26" t="str">
        <f t="shared" si="35"/>
        <v>-1</v>
      </c>
      <c r="BU238" s="26" t="str">
        <f t="shared" si="36"/>
        <v>-1</v>
      </c>
    </row>
    <row r="239" spans="1:73">
      <c r="A239" s="24" t="str">
        <f>IF(B239="","",IF(AND(B239&gt;1,Rapporteringskod!E239="Hela året"),"ÖVR"&amp;"1-"&amp;Rapporteringskod!A$2&amp;"-"&amp;Rapporteringskod!D$2&amp;"-"&amp;ROW(B238),IF(AND(B239&gt;1,Rapporteringskod!E239="Jan-Okt"),"ÖVR"&amp;"1-"&amp;Rapporteringskod!A$2&amp;"-"&amp;Rapporteringskod!D$2&amp;"-"&amp;ROW(B238),"ÖVR"&amp;"2-"&amp;Rapporteringskod!A$2&amp;"-"&amp;Rapporteringskod!D$2&amp;"-"&amp;ROW(B238))))</f>
        <v/>
      </c>
      <c r="B239" s="25"/>
      <c r="C239" s="25"/>
      <c r="D239" s="27"/>
      <c r="E239" s="27"/>
      <c r="F239" s="25"/>
      <c r="G239" s="28" t="str">
        <f>IF(B239="","",VLOOKUP(B239,Koder!A$1:B$365,2,FALSE))</f>
        <v/>
      </c>
      <c r="H239" s="25"/>
      <c r="I239" s="25"/>
      <c r="J239" s="25"/>
      <c r="K239" s="27"/>
      <c r="L239" s="27"/>
      <c r="M239" s="29"/>
      <c r="N239" s="25"/>
      <c r="O239" s="29"/>
      <c r="P239" s="25"/>
      <c r="Q239" s="25"/>
      <c r="R239" s="25"/>
      <c r="BL239" s="26" t="str">
        <f t="shared" si="28"/>
        <v/>
      </c>
      <c r="BM239" s="26" t="str">
        <f t="shared" si="29"/>
        <v/>
      </c>
      <c r="BN239" s="26" t="str">
        <f t="shared" si="30"/>
        <v/>
      </c>
      <c r="BO239" s="26" t="str">
        <f t="shared" si="31"/>
        <v/>
      </c>
      <c r="BP239" s="26" t="str">
        <f t="shared" si="32"/>
        <v/>
      </c>
      <c r="BQ239" s="26" t="str">
        <f t="shared" si="33"/>
        <v>-1</v>
      </c>
      <c r="BS239" s="26" t="str">
        <f t="shared" si="34"/>
        <v>-1</v>
      </c>
      <c r="BT239" s="26" t="str">
        <f t="shared" si="35"/>
        <v>-1</v>
      </c>
      <c r="BU239" s="26" t="str">
        <f t="shared" si="36"/>
        <v>-1</v>
      </c>
    </row>
    <row r="240" spans="1:73">
      <c r="A240" s="24" t="str">
        <f>IF(B240="","",IF(AND(B240&gt;1,Rapporteringskod!E240="Hela året"),"ÖVR"&amp;"1-"&amp;Rapporteringskod!A$2&amp;"-"&amp;Rapporteringskod!D$2&amp;"-"&amp;ROW(B239),IF(AND(B240&gt;1,Rapporteringskod!E240="Jan-Okt"),"ÖVR"&amp;"1-"&amp;Rapporteringskod!A$2&amp;"-"&amp;Rapporteringskod!D$2&amp;"-"&amp;ROW(B239),"ÖVR"&amp;"2-"&amp;Rapporteringskod!A$2&amp;"-"&amp;Rapporteringskod!D$2&amp;"-"&amp;ROW(B239))))</f>
        <v/>
      </c>
      <c r="B240" s="25"/>
      <c r="C240" s="25"/>
      <c r="D240" s="27"/>
      <c r="E240" s="27"/>
      <c r="F240" s="25"/>
      <c r="G240" s="28" t="str">
        <f>IF(B240="","",VLOOKUP(B240,Koder!A$1:B$365,2,FALSE))</f>
        <v/>
      </c>
      <c r="H240" s="25"/>
      <c r="I240" s="25"/>
      <c r="J240" s="25"/>
      <c r="K240" s="27"/>
      <c r="L240" s="27"/>
      <c r="M240" s="29"/>
      <c r="N240" s="25"/>
      <c r="O240" s="29"/>
      <c r="P240" s="25"/>
      <c r="Q240" s="25"/>
      <c r="R240" s="25"/>
      <c r="BL240" s="26" t="str">
        <f t="shared" si="28"/>
        <v/>
      </c>
      <c r="BM240" s="26" t="str">
        <f t="shared" si="29"/>
        <v/>
      </c>
      <c r="BN240" s="26" t="str">
        <f t="shared" si="30"/>
        <v/>
      </c>
      <c r="BO240" s="26" t="str">
        <f t="shared" si="31"/>
        <v/>
      </c>
      <c r="BP240" s="26" t="str">
        <f t="shared" si="32"/>
        <v/>
      </c>
      <c r="BQ240" s="26" t="str">
        <f t="shared" si="33"/>
        <v>-1</v>
      </c>
      <c r="BS240" s="26" t="str">
        <f t="shared" si="34"/>
        <v>-1</v>
      </c>
      <c r="BT240" s="26" t="str">
        <f t="shared" si="35"/>
        <v>-1</v>
      </c>
      <c r="BU240" s="26" t="str">
        <f t="shared" si="36"/>
        <v>-1</v>
      </c>
    </row>
    <row r="241" spans="1:73">
      <c r="A241" s="24" t="str">
        <f>IF(B241="","",IF(AND(B241&gt;1,Rapporteringskod!E241="Hela året"),"ÖVR"&amp;"1-"&amp;Rapporteringskod!A$2&amp;"-"&amp;Rapporteringskod!D$2&amp;"-"&amp;ROW(B240),IF(AND(B241&gt;1,Rapporteringskod!E241="Jan-Okt"),"ÖVR"&amp;"1-"&amp;Rapporteringskod!A$2&amp;"-"&amp;Rapporteringskod!D$2&amp;"-"&amp;ROW(B240),"ÖVR"&amp;"2-"&amp;Rapporteringskod!A$2&amp;"-"&amp;Rapporteringskod!D$2&amp;"-"&amp;ROW(B240))))</f>
        <v/>
      </c>
      <c r="B241" s="25"/>
      <c r="C241" s="25"/>
      <c r="D241" s="27"/>
      <c r="E241" s="27"/>
      <c r="F241" s="25"/>
      <c r="G241" s="28" t="str">
        <f>IF(B241="","",VLOOKUP(B241,Koder!A$1:B$365,2,FALSE))</f>
        <v/>
      </c>
      <c r="H241" s="25"/>
      <c r="I241" s="25"/>
      <c r="J241" s="25"/>
      <c r="K241" s="27"/>
      <c r="L241" s="27"/>
      <c r="M241" s="29"/>
      <c r="N241" s="25"/>
      <c r="O241" s="29"/>
      <c r="P241" s="25"/>
      <c r="Q241" s="25"/>
      <c r="R241" s="25"/>
      <c r="BL241" s="26" t="str">
        <f t="shared" si="28"/>
        <v/>
      </c>
      <c r="BM241" s="26" t="str">
        <f t="shared" si="29"/>
        <v/>
      </c>
      <c r="BN241" s="26" t="str">
        <f t="shared" si="30"/>
        <v/>
      </c>
      <c r="BO241" s="26" t="str">
        <f t="shared" si="31"/>
        <v/>
      </c>
      <c r="BP241" s="26" t="str">
        <f t="shared" si="32"/>
        <v/>
      </c>
      <c r="BQ241" s="26" t="str">
        <f t="shared" si="33"/>
        <v>-1</v>
      </c>
      <c r="BS241" s="26" t="str">
        <f t="shared" si="34"/>
        <v>-1</v>
      </c>
      <c r="BT241" s="26" t="str">
        <f t="shared" si="35"/>
        <v>-1</v>
      </c>
      <c r="BU241" s="26" t="str">
        <f t="shared" si="36"/>
        <v>-1</v>
      </c>
    </row>
    <row r="242" spans="1:73">
      <c r="A242" s="24" t="str">
        <f>IF(B242="","",IF(AND(B242&gt;1,Rapporteringskod!E242="Hela året"),"ÖVR"&amp;"1-"&amp;Rapporteringskod!A$2&amp;"-"&amp;Rapporteringskod!D$2&amp;"-"&amp;ROW(B241),IF(AND(B242&gt;1,Rapporteringskod!E242="Jan-Okt"),"ÖVR"&amp;"1-"&amp;Rapporteringskod!A$2&amp;"-"&amp;Rapporteringskod!D$2&amp;"-"&amp;ROW(B241),"ÖVR"&amp;"2-"&amp;Rapporteringskod!A$2&amp;"-"&amp;Rapporteringskod!D$2&amp;"-"&amp;ROW(B241))))</f>
        <v/>
      </c>
      <c r="B242" s="25"/>
      <c r="C242" s="25"/>
      <c r="D242" s="27"/>
      <c r="E242" s="27"/>
      <c r="F242" s="25"/>
      <c r="G242" s="28" t="str">
        <f>IF(B242="","",VLOOKUP(B242,Koder!A$1:B$365,2,FALSE))</f>
        <v/>
      </c>
      <c r="H242" s="25"/>
      <c r="I242" s="25"/>
      <c r="J242" s="25"/>
      <c r="K242" s="27"/>
      <c r="L242" s="27"/>
      <c r="M242" s="29"/>
      <c r="N242" s="25"/>
      <c r="O242" s="29"/>
      <c r="P242" s="25"/>
      <c r="Q242" s="25"/>
      <c r="R242" s="25"/>
      <c r="BL242" s="26" t="str">
        <f t="shared" si="28"/>
        <v/>
      </c>
      <c r="BM242" s="26" t="str">
        <f t="shared" si="29"/>
        <v/>
      </c>
      <c r="BN242" s="26" t="str">
        <f t="shared" si="30"/>
        <v/>
      </c>
      <c r="BO242" s="26" t="str">
        <f t="shared" si="31"/>
        <v/>
      </c>
      <c r="BP242" s="26" t="str">
        <f t="shared" si="32"/>
        <v/>
      </c>
      <c r="BQ242" s="26" t="str">
        <f t="shared" si="33"/>
        <v>-1</v>
      </c>
      <c r="BS242" s="26" t="str">
        <f t="shared" si="34"/>
        <v>-1</v>
      </c>
      <c r="BT242" s="26" t="str">
        <f t="shared" si="35"/>
        <v>-1</v>
      </c>
      <c r="BU242" s="26" t="str">
        <f t="shared" si="36"/>
        <v>-1</v>
      </c>
    </row>
    <row r="243" spans="1:73">
      <c r="A243" s="24" t="str">
        <f>IF(B243="","",IF(AND(B243&gt;1,Rapporteringskod!E243="Hela året"),"ÖVR"&amp;"1-"&amp;Rapporteringskod!A$2&amp;"-"&amp;Rapporteringskod!D$2&amp;"-"&amp;ROW(B242),IF(AND(B243&gt;1,Rapporteringskod!E243="Jan-Okt"),"ÖVR"&amp;"1-"&amp;Rapporteringskod!A$2&amp;"-"&amp;Rapporteringskod!D$2&amp;"-"&amp;ROW(B242),"ÖVR"&amp;"2-"&amp;Rapporteringskod!A$2&amp;"-"&amp;Rapporteringskod!D$2&amp;"-"&amp;ROW(B242))))</f>
        <v/>
      </c>
      <c r="B243" s="25"/>
      <c r="C243" s="25"/>
      <c r="D243" s="27"/>
      <c r="E243" s="27"/>
      <c r="F243" s="25"/>
      <c r="G243" s="28" t="str">
        <f>IF(B243="","",VLOOKUP(B243,Koder!A$1:B$365,2,FALSE))</f>
        <v/>
      </c>
      <c r="H243" s="25"/>
      <c r="I243" s="25"/>
      <c r="J243" s="25"/>
      <c r="K243" s="27"/>
      <c r="L243" s="27"/>
      <c r="M243" s="29"/>
      <c r="N243" s="25"/>
      <c r="O243" s="29"/>
      <c r="P243" s="25"/>
      <c r="Q243" s="25"/>
      <c r="R243" s="25"/>
      <c r="BL243" s="26" t="str">
        <f t="shared" si="28"/>
        <v/>
      </c>
      <c r="BM243" s="26" t="str">
        <f t="shared" si="29"/>
        <v/>
      </c>
      <c r="BN243" s="26" t="str">
        <f t="shared" si="30"/>
        <v/>
      </c>
      <c r="BO243" s="26" t="str">
        <f t="shared" si="31"/>
        <v/>
      </c>
      <c r="BP243" s="26" t="str">
        <f t="shared" si="32"/>
        <v/>
      </c>
      <c r="BQ243" s="26" t="str">
        <f t="shared" si="33"/>
        <v>-1</v>
      </c>
      <c r="BS243" s="26" t="str">
        <f t="shared" si="34"/>
        <v>-1</v>
      </c>
      <c r="BT243" s="26" t="str">
        <f t="shared" si="35"/>
        <v>-1</v>
      </c>
      <c r="BU243" s="26" t="str">
        <f t="shared" si="36"/>
        <v>-1</v>
      </c>
    </row>
    <row r="244" spans="1:73">
      <c r="A244" s="24" t="str">
        <f>IF(B244="","",IF(AND(B244&gt;1,Rapporteringskod!E244="Hela året"),"ÖVR"&amp;"1-"&amp;Rapporteringskod!A$2&amp;"-"&amp;Rapporteringskod!D$2&amp;"-"&amp;ROW(B243),IF(AND(B244&gt;1,Rapporteringskod!E244="Jan-Okt"),"ÖVR"&amp;"1-"&amp;Rapporteringskod!A$2&amp;"-"&amp;Rapporteringskod!D$2&amp;"-"&amp;ROW(B243),"ÖVR"&amp;"2-"&amp;Rapporteringskod!A$2&amp;"-"&amp;Rapporteringskod!D$2&amp;"-"&amp;ROW(B243))))</f>
        <v/>
      </c>
      <c r="B244" s="25"/>
      <c r="C244" s="25"/>
      <c r="D244" s="27"/>
      <c r="E244" s="27"/>
      <c r="F244" s="25"/>
      <c r="G244" s="28" t="str">
        <f>IF(B244="","",VLOOKUP(B244,Koder!A$1:B$365,2,FALSE))</f>
        <v/>
      </c>
      <c r="H244" s="25"/>
      <c r="I244" s="25"/>
      <c r="J244" s="25"/>
      <c r="K244" s="27"/>
      <c r="L244" s="27"/>
      <c r="M244" s="29"/>
      <c r="N244" s="25"/>
      <c r="O244" s="29"/>
      <c r="P244" s="25"/>
      <c r="Q244" s="25"/>
      <c r="R244" s="25"/>
      <c r="BL244" s="26" t="str">
        <f t="shared" si="28"/>
        <v/>
      </c>
      <c r="BM244" s="26" t="str">
        <f t="shared" si="29"/>
        <v/>
      </c>
      <c r="BN244" s="26" t="str">
        <f t="shared" si="30"/>
        <v/>
      </c>
      <c r="BO244" s="26" t="str">
        <f t="shared" si="31"/>
        <v/>
      </c>
      <c r="BP244" s="26" t="str">
        <f t="shared" si="32"/>
        <v/>
      </c>
      <c r="BQ244" s="26" t="str">
        <f t="shared" si="33"/>
        <v>-1</v>
      </c>
      <c r="BS244" s="26" t="str">
        <f t="shared" si="34"/>
        <v>-1</v>
      </c>
      <c r="BT244" s="26" t="str">
        <f t="shared" si="35"/>
        <v>-1</v>
      </c>
      <c r="BU244" s="26" t="str">
        <f t="shared" si="36"/>
        <v>-1</v>
      </c>
    </row>
    <row r="245" spans="1:73">
      <c r="A245" s="24" t="str">
        <f>IF(B245="","",IF(AND(B245&gt;1,Rapporteringskod!E245="Hela året"),"ÖVR"&amp;"1-"&amp;Rapporteringskod!A$2&amp;"-"&amp;Rapporteringskod!D$2&amp;"-"&amp;ROW(B244),IF(AND(B245&gt;1,Rapporteringskod!E245="Jan-Okt"),"ÖVR"&amp;"1-"&amp;Rapporteringskod!A$2&amp;"-"&amp;Rapporteringskod!D$2&amp;"-"&amp;ROW(B244),"ÖVR"&amp;"2-"&amp;Rapporteringskod!A$2&amp;"-"&amp;Rapporteringskod!D$2&amp;"-"&amp;ROW(B244))))</f>
        <v/>
      </c>
      <c r="B245" s="25"/>
      <c r="C245" s="25"/>
      <c r="D245" s="27"/>
      <c r="E245" s="27"/>
      <c r="F245" s="25"/>
      <c r="G245" s="28" t="str">
        <f>IF(B245="","",VLOOKUP(B245,Koder!A$1:B$365,2,FALSE))</f>
        <v/>
      </c>
      <c r="H245" s="25"/>
      <c r="I245" s="25"/>
      <c r="J245" s="25"/>
      <c r="K245" s="27"/>
      <c r="L245" s="27"/>
      <c r="M245" s="29"/>
      <c r="N245" s="25"/>
      <c r="O245" s="29"/>
      <c r="P245" s="25"/>
      <c r="Q245" s="25"/>
      <c r="R245" s="25"/>
      <c r="BL245" s="26" t="str">
        <f t="shared" si="28"/>
        <v/>
      </c>
      <c r="BM245" s="26" t="str">
        <f t="shared" si="29"/>
        <v/>
      </c>
      <c r="BN245" s="26" t="str">
        <f t="shared" si="30"/>
        <v/>
      </c>
      <c r="BO245" s="26" t="str">
        <f t="shared" si="31"/>
        <v/>
      </c>
      <c r="BP245" s="26" t="str">
        <f t="shared" si="32"/>
        <v/>
      </c>
      <c r="BQ245" s="26" t="str">
        <f t="shared" si="33"/>
        <v>-1</v>
      </c>
      <c r="BS245" s="26" t="str">
        <f t="shared" si="34"/>
        <v>-1</v>
      </c>
      <c r="BT245" s="26" t="str">
        <f t="shared" si="35"/>
        <v>-1</v>
      </c>
      <c r="BU245" s="26" t="str">
        <f t="shared" si="36"/>
        <v>-1</v>
      </c>
    </row>
    <row r="246" spans="1:73">
      <c r="A246" s="24" t="str">
        <f>IF(B246="","",IF(AND(B246&gt;1,Rapporteringskod!E246="Hela året"),"ÖVR"&amp;"1-"&amp;Rapporteringskod!A$2&amp;"-"&amp;Rapporteringskod!D$2&amp;"-"&amp;ROW(B245),IF(AND(B246&gt;1,Rapporteringskod!E246="Jan-Okt"),"ÖVR"&amp;"1-"&amp;Rapporteringskod!A$2&amp;"-"&amp;Rapporteringskod!D$2&amp;"-"&amp;ROW(B245),"ÖVR"&amp;"2-"&amp;Rapporteringskod!A$2&amp;"-"&amp;Rapporteringskod!D$2&amp;"-"&amp;ROW(B245))))</f>
        <v/>
      </c>
      <c r="B246" s="25"/>
      <c r="C246" s="25"/>
      <c r="D246" s="27"/>
      <c r="E246" s="27"/>
      <c r="F246" s="25"/>
      <c r="G246" s="28" t="str">
        <f>IF(B246="","",VLOOKUP(B246,Koder!A$1:B$365,2,FALSE))</f>
        <v/>
      </c>
      <c r="H246" s="25"/>
      <c r="I246" s="25"/>
      <c r="J246" s="25"/>
      <c r="K246" s="27"/>
      <c r="L246" s="27"/>
      <c r="M246" s="29"/>
      <c r="N246" s="25"/>
      <c r="O246" s="29"/>
      <c r="P246" s="25"/>
      <c r="Q246" s="25"/>
      <c r="R246" s="25"/>
      <c r="BL246" s="26" t="str">
        <f t="shared" si="28"/>
        <v/>
      </c>
      <c r="BM246" s="26" t="str">
        <f t="shared" si="29"/>
        <v/>
      </c>
      <c r="BN246" s="26" t="str">
        <f t="shared" si="30"/>
        <v/>
      </c>
      <c r="BO246" s="26" t="str">
        <f t="shared" si="31"/>
        <v/>
      </c>
      <c r="BP246" s="26" t="str">
        <f t="shared" si="32"/>
        <v/>
      </c>
      <c r="BQ246" s="26" t="str">
        <f t="shared" si="33"/>
        <v>-1</v>
      </c>
      <c r="BS246" s="26" t="str">
        <f t="shared" si="34"/>
        <v>-1</v>
      </c>
      <c r="BT246" s="26" t="str">
        <f t="shared" si="35"/>
        <v>-1</v>
      </c>
      <c r="BU246" s="26" t="str">
        <f t="shared" si="36"/>
        <v>-1</v>
      </c>
    </row>
    <row r="247" spans="1:73">
      <c r="A247" s="24" t="str">
        <f>IF(B247="","",IF(AND(B247&gt;1,Rapporteringskod!E247="Hela året"),"ÖVR"&amp;"1-"&amp;Rapporteringskod!A$2&amp;"-"&amp;Rapporteringskod!D$2&amp;"-"&amp;ROW(B246),IF(AND(B247&gt;1,Rapporteringskod!E247="Jan-Okt"),"ÖVR"&amp;"1-"&amp;Rapporteringskod!A$2&amp;"-"&amp;Rapporteringskod!D$2&amp;"-"&amp;ROW(B246),"ÖVR"&amp;"2-"&amp;Rapporteringskod!A$2&amp;"-"&amp;Rapporteringskod!D$2&amp;"-"&amp;ROW(B246))))</f>
        <v/>
      </c>
      <c r="B247" s="25"/>
      <c r="C247" s="25"/>
      <c r="D247" s="27"/>
      <c r="E247" s="27"/>
      <c r="F247" s="25"/>
      <c r="G247" s="28" t="str">
        <f>IF(B247="","",VLOOKUP(B247,Koder!A$1:B$365,2,FALSE))</f>
        <v/>
      </c>
      <c r="H247" s="25"/>
      <c r="I247" s="25"/>
      <c r="J247" s="25"/>
      <c r="K247" s="27"/>
      <c r="L247" s="27"/>
      <c r="M247" s="29"/>
      <c r="N247" s="25"/>
      <c r="O247" s="29"/>
      <c r="P247" s="25"/>
      <c r="Q247" s="25"/>
      <c r="R247" s="25"/>
      <c r="BL247" s="26" t="str">
        <f t="shared" si="28"/>
        <v/>
      </c>
      <c r="BM247" s="26" t="str">
        <f t="shared" si="29"/>
        <v/>
      </c>
      <c r="BN247" s="26" t="str">
        <f t="shared" si="30"/>
        <v/>
      </c>
      <c r="BO247" s="26" t="str">
        <f t="shared" si="31"/>
        <v/>
      </c>
      <c r="BP247" s="26" t="str">
        <f t="shared" si="32"/>
        <v/>
      </c>
      <c r="BQ247" s="26" t="str">
        <f t="shared" si="33"/>
        <v>-1</v>
      </c>
      <c r="BS247" s="26" t="str">
        <f t="shared" si="34"/>
        <v>-1</v>
      </c>
      <c r="BT247" s="26" t="str">
        <f t="shared" si="35"/>
        <v>-1</v>
      </c>
      <c r="BU247" s="26" t="str">
        <f t="shared" si="36"/>
        <v>-1</v>
      </c>
    </row>
    <row r="248" spans="1:73">
      <c r="A248" s="24" t="str">
        <f>IF(B248="","",IF(AND(B248&gt;1,Rapporteringskod!E248="Hela året"),"ÖVR"&amp;"1-"&amp;Rapporteringskod!A$2&amp;"-"&amp;Rapporteringskod!D$2&amp;"-"&amp;ROW(B247),IF(AND(B248&gt;1,Rapporteringskod!E248="Jan-Okt"),"ÖVR"&amp;"1-"&amp;Rapporteringskod!A$2&amp;"-"&amp;Rapporteringskod!D$2&amp;"-"&amp;ROW(B247),"ÖVR"&amp;"2-"&amp;Rapporteringskod!A$2&amp;"-"&amp;Rapporteringskod!D$2&amp;"-"&amp;ROW(B247))))</f>
        <v/>
      </c>
      <c r="B248" s="25"/>
      <c r="C248" s="25"/>
      <c r="D248" s="27"/>
      <c r="E248" s="27"/>
      <c r="F248" s="25"/>
      <c r="G248" s="28" t="str">
        <f>IF(B248="","",VLOOKUP(B248,Koder!A$1:B$365,2,FALSE))</f>
        <v/>
      </c>
      <c r="H248" s="25"/>
      <c r="I248" s="25"/>
      <c r="J248" s="25"/>
      <c r="K248" s="27"/>
      <c r="L248" s="27"/>
      <c r="M248" s="29"/>
      <c r="N248" s="25"/>
      <c r="O248" s="29"/>
      <c r="P248" s="25"/>
      <c r="Q248" s="25"/>
      <c r="R248" s="25"/>
      <c r="BL248" s="26" t="str">
        <f t="shared" si="28"/>
        <v/>
      </c>
      <c r="BM248" s="26" t="str">
        <f t="shared" si="29"/>
        <v/>
      </c>
      <c r="BN248" s="26" t="str">
        <f t="shared" si="30"/>
        <v/>
      </c>
      <c r="BO248" s="26" t="str">
        <f t="shared" si="31"/>
        <v/>
      </c>
      <c r="BP248" s="26" t="str">
        <f t="shared" si="32"/>
        <v/>
      </c>
      <c r="BQ248" s="26" t="str">
        <f t="shared" si="33"/>
        <v>-1</v>
      </c>
      <c r="BS248" s="26" t="str">
        <f t="shared" si="34"/>
        <v>-1</v>
      </c>
      <c r="BT248" s="26" t="str">
        <f t="shared" si="35"/>
        <v>-1</v>
      </c>
      <c r="BU248" s="26" t="str">
        <f t="shared" si="36"/>
        <v>-1</v>
      </c>
    </row>
    <row r="249" spans="1:73">
      <c r="A249" s="24" t="str">
        <f>IF(B249="","",IF(AND(B249&gt;1,Rapporteringskod!E249="Hela året"),"ÖVR"&amp;"1-"&amp;Rapporteringskod!A$2&amp;"-"&amp;Rapporteringskod!D$2&amp;"-"&amp;ROW(B248),IF(AND(B249&gt;1,Rapporteringskod!E249="Jan-Okt"),"ÖVR"&amp;"1-"&amp;Rapporteringskod!A$2&amp;"-"&amp;Rapporteringskod!D$2&amp;"-"&amp;ROW(B248),"ÖVR"&amp;"2-"&amp;Rapporteringskod!A$2&amp;"-"&amp;Rapporteringskod!D$2&amp;"-"&amp;ROW(B248))))</f>
        <v/>
      </c>
      <c r="B249" s="25"/>
      <c r="C249" s="25"/>
      <c r="D249" s="27"/>
      <c r="E249" s="27"/>
      <c r="F249" s="25"/>
      <c r="G249" s="28" t="str">
        <f>IF(B249="","",VLOOKUP(B249,Koder!A$1:B$365,2,FALSE))</f>
        <v/>
      </c>
      <c r="H249" s="25"/>
      <c r="I249" s="25"/>
      <c r="J249" s="25"/>
      <c r="K249" s="27"/>
      <c r="L249" s="27"/>
      <c r="M249" s="29"/>
      <c r="N249" s="25"/>
      <c r="O249" s="29"/>
      <c r="P249" s="25"/>
      <c r="Q249" s="25"/>
      <c r="R249" s="25"/>
      <c r="BL249" s="26" t="str">
        <f t="shared" si="28"/>
        <v/>
      </c>
      <c r="BM249" s="26" t="str">
        <f t="shared" si="29"/>
        <v/>
      </c>
      <c r="BN249" s="26" t="str">
        <f t="shared" si="30"/>
        <v/>
      </c>
      <c r="BO249" s="26" t="str">
        <f t="shared" si="31"/>
        <v/>
      </c>
      <c r="BP249" s="26" t="str">
        <f t="shared" si="32"/>
        <v/>
      </c>
      <c r="BQ249" s="26" t="str">
        <f t="shared" si="33"/>
        <v>-1</v>
      </c>
      <c r="BS249" s="26" t="str">
        <f t="shared" si="34"/>
        <v>-1</v>
      </c>
      <c r="BT249" s="26" t="str">
        <f t="shared" si="35"/>
        <v>-1</v>
      </c>
      <c r="BU249" s="26" t="str">
        <f t="shared" si="36"/>
        <v>-1</v>
      </c>
    </row>
    <row r="250" spans="1:73">
      <c r="A250" s="24" t="str">
        <f>IF(B250="","",IF(AND(B250&gt;1,Rapporteringskod!E250="Hela året"),"ÖVR"&amp;"1-"&amp;Rapporteringskod!A$2&amp;"-"&amp;Rapporteringskod!D$2&amp;"-"&amp;ROW(B249),IF(AND(B250&gt;1,Rapporteringskod!E250="Jan-Okt"),"ÖVR"&amp;"1-"&amp;Rapporteringskod!A$2&amp;"-"&amp;Rapporteringskod!D$2&amp;"-"&amp;ROW(B249),"ÖVR"&amp;"2-"&amp;Rapporteringskod!A$2&amp;"-"&amp;Rapporteringskod!D$2&amp;"-"&amp;ROW(B249))))</f>
        <v/>
      </c>
      <c r="B250" s="25"/>
      <c r="C250" s="25"/>
      <c r="D250" s="27"/>
      <c r="E250" s="27"/>
      <c r="F250" s="25"/>
      <c r="G250" s="28" t="str">
        <f>IF(B250="","",VLOOKUP(B250,Koder!A$1:B$365,2,FALSE))</f>
        <v/>
      </c>
      <c r="H250" s="25"/>
      <c r="I250" s="25"/>
      <c r="J250" s="25"/>
      <c r="K250" s="27"/>
      <c r="L250" s="27"/>
      <c r="M250" s="29"/>
      <c r="N250" s="25"/>
      <c r="O250" s="29"/>
      <c r="P250" s="25"/>
      <c r="Q250" s="25"/>
      <c r="R250" s="25"/>
      <c r="BL250" s="26" t="str">
        <f t="shared" si="28"/>
        <v/>
      </c>
      <c r="BM250" s="26" t="str">
        <f t="shared" si="29"/>
        <v/>
      </c>
      <c r="BN250" s="26" t="str">
        <f t="shared" si="30"/>
        <v/>
      </c>
      <c r="BO250" s="26" t="str">
        <f t="shared" si="31"/>
        <v/>
      </c>
      <c r="BP250" s="26" t="str">
        <f t="shared" si="32"/>
        <v/>
      </c>
      <c r="BQ250" s="26" t="str">
        <f t="shared" si="33"/>
        <v>-1</v>
      </c>
      <c r="BS250" s="26" t="str">
        <f t="shared" si="34"/>
        <v>-1</v>
      </c>
      <c r="BT250" s="26" t="str">
        <f t="shared" si="35"/>
        <v>-1</v>
      </c>
      <c r="BU250" s="26" t="str">
        <f t="shared" si="36"/>
        <v>-1</v>
      </c>
    </row>
    <row r="251" spans="1:73">
      <c r="A251" s="24" t="str">
        <f>IF(B251="","",IF(AND(B251&gt;1,Rapporteringskod!E251="Hela året"),"ÖVR"&amp;"1-"&amp;Rapporteringskod!A$2&amp;"-"&amp;Rapporteringskod!D$2&amp;"-"&amp;ROW(B250),IF(AND(B251&gt;1,Rapporteringskod!E251="Jan-Okt"),"ÖVR"&amp;"1-"&amp;Rapporteringskod!A$2&amp;"-"&amp;Rapporteringskod!D$2&amp;"-"&amp;ROW(B250),"ÖVR"&amp;"2-"&amp;Rapporteringskod!A$2&amp;"-"&amp;Rapporteringskod!D$2&amp;"-"&amp;ROW(B250))))</f>
        <v/>
      </c>
      <c r="B251" s="25"/>
      <c r="C251" s="25"/>
      <c r="D251" s="27"/>
      <c r="E251" s="27"/>
      <c r="F251" s="25"/>
      <c r="G251" s="28" t="str">
        <f>IF(B251="","",VLOOKUP(B251,Koder!A$1:B$365,2,FALSE))</f>
        <v/>
      </c>
      <c r="H251" s="25"/>
      <c r="I251" s="25"/>
      <c r="J251" s="25"/>
      <c r="K251" s="27"/>
      <c r="L251" s="27"/>
      <c r="M251" s="29"/>
      <c r="N251" s="25"/>
      <c r="O251" s="29"/>
      <c r="P251" s="25"/>
      <c r="Q251" s="25"/>
      <c r="R251" s="25"/>
      <c r="BL251" s="26" t="str">
        <f t="shared" si="28"/>
        <v/>
      </c>
      <c r="BM251" s="26" t="str">
        <f t="shared" si="29"/>
        <v/>
      </c>
      <c r="BN251" s="26" t="str">
        <f t="shared" si="30"/>
        <v/>
      </c>
      <c r="BO251" s="26" t="str">
        <f t="shared" si="31"/>
        <v/>
      </c>
      <c r="BP251" s="26" t="str">
        <f t="shared" si="32"/>
        <v/>
      </c>
      <c r="BQ251" s="26" t="str">
        <f t="shared" si="33"/>
        <v>-1</v>
      </c>
      <c r="BS251" s="26" t="str">
        <f t="shared" si="34"/>
        <v>-1</v>
      </c>
      <c r="BT251" s="26" t="str">
        <f t="shared" si="35"/>
        <v>-1</v>
      </c>
      <c r="BU251" s="26" t="str">
        <f t="shared" si="36"/>
        <v>-1</v>
      </c>
    </row>
    <row r="252" spans="1:73">
      <c r="A252" s="24" t="str">
        <f>IF(B252="","",IF(AND(B252&gt;1,Rapporteringskod!E252="Hela året"),"ÖVR"&amp;"1-"&amp;Rapporteringskod!A$2&amp;"-"&amp;Rapporteringskod!D$2&amp;"-"&amp;ROW(B251),IF(AND(B252&gt;1,Rapporteringskod!E252="Jan-Okt"),"ÖVR"&amp;"1-"&amp;Rapporteringskod!A$2&amp;"-"&amp;Rapporteringskod!D$2&amp;"-"&amp;ROW(B251),"ÖVR"&amp;"2-"&amp;Rapporteringskod!A$2&amp;"-"&amp;Rapporteringskod!D$2&amp;"-"&amp;ROW(B251))))</f>
        <v/>
      </c>
      <c r="B252" s="25"/>
      <c r="C252" s="25"/>
      <c r="D252" s="27"/>
      <c r="E252" s="27"/>
      <c r="F252" s="25"/>
      <c r="G252" s="28" t="str">
        <f>IF(B252="","",VLOOKUP(B252,Koder!A$1:B$365,2,FALSE))</f>
        <v/>
      </c>
      <c r="H252" s="25"/>
      <c r="I252" s="25"/>
      <c r="J252" s="25"/>
      <c r="K252" s="27"/>
      <c r="L252" s="27"/>
      <c r="M252" s="29"/>
      <c r="N252" s="25"/>
      <c r="O252" s="29"/>
      <c r="P252" s="25"/>
      <c r="Q252" s="25"/>
      <c r="R252" s="25"/>
      <c r="BL252" s="26" t="str">
        <f t="shared" si="28"/>
        <v/>
      </c>
      <c r="BM252" s="26" t="str">
        <f t="shared" si="29"/>
        <v/>
      </c>
      <c r="BN252" s="26" t="str">
        <f t="shared" si="30"/>
        <v/>
      </c>
      <c r="BO252" s="26" t="str">
        <f t="shared" si="31"/>
        <v/>
      </c>
      <c r="BP252" s="26" t="str">
        <f t="shared" si="32"/>
        <v/>
      </c>
      <c r="BQ252" s="26" t="str">
        <f t="shared" si="33"/>
        <v>-1</v>
      </c>
      <c r="BS252" s="26" t="str">
        <f t="shared" si="34"/>
        <v>-1</v>
      </c>
      <c r="BT252" s="26" t="str">
        <f t="shared" si="35"/>
        <v>-1</v>
      </c>
      <c r="BU252" s="26" t="str">
        <f t="shared" si="36"/>
        <v>-1</v>
      </c>
    </row>
    <row r="253" spans="1:73">
      <c r="A253" s="24" t="str">
        <f>IF(B253="","",IF(AND(B253&gt;1,Rapporteringskod!E253="Hela året"),"ÖVR"&amp;"1-"&amp;Rapporteringskod!A$2&amp;"-"&amp;Rapporteringskod!D$2&amp;"-"&amp;ROW(B252),IF(AND(B253&gt;1,Rapporteringskod!E253="Jan-Okt"),"ÖVR"&amp;"1-"&amp;Rapporteringskod!A$2&amp;"-"&amp;Rapporteringskod!D$2&amp;"-"&amp;ROW(B252),"ÖVR"&amp;"2-"&amp;Rapporteringskod!A$2&amp;"-"&amp;Rapporteringskod!D$2&amp;"-"&amp;ROW(B252))))</f>
        <v/>
      </c>
      <c r="B253" s="25"/>
      <c r="C253" s="25"/>
      <c r="D253" s="27"/>
      <c r="E253" s="27"/>
      <c r="F253" s="25"/>
      <c r="G253" s="28" t="str">
        <f>IF(B253="","",VLOOKUP(B253,Koder!A$1:B$365,2,FALSE))</f>
        <v/>
      </c>
      <c r="H253" s="25"/>
      <c r="I253" s="25"/>
      <c r="J253" s="25"/>
      <c r="K253" s="27"/>
      <c r="L253" s="27"/>
      <c r="M253" s="29"/>
      <c r="N253" s="25"/>
      <c r="O253" s="29"/>
      <c r="P253" s="25"/>
      <c r="Q253" s="25"/>
      <c r="R253" s="25"/>
      <c r="BL253" s="26" t="str">
        <f t="shared" si="28"/>
        <v/>
      </c>
      <c r="BM253" s="26" t="str">
        <f t="shared" si="29"/>
        <v/>
      </c>
      <c r="BN253" s="26" t="str">
        <f t="shared" si="30"/>
        <v/>
      </c>
      <c r="BO253" s="26" t="str">
        <f t="shared" si="31"/>
        <v/>
      </c>
      <c r="BP253" s="26" t="str">
        <f t="shared" si="32"/>
        <v/>
      </c>
      <c r="BQ253" s="26" t="str">
        <f t="shared" si="33"/>
        <v>-1</v>
      </c>
      <c r="BS253" s="26" t="str">
        <f t="shared" si="34"/>
        <v>-1</v>
      </c>
      <c r="BT253" s="26" t="str">
        <f t="shared" si="35"/>
        <v>-1</v>
      </c>
      <c r="BU253" s="26" t="str">
        <f t="shared" si="36"/>
        <v>-1</v>
      </c>
    </row>
    <row r="254" spans="1:73">
      <c r="A254" s="24" t="str">
        <f>IF(B254="","",IF(AND(B254&gt;1,Rapporteringskod!E254="Hela året"),"ÖVR"&amp;"1-"&amp;Rapporteringskod!A$2&amp;"-"&amp;Rapporteringskod!D$2&amp;"-"&amp;ROW(B253),IF(AND(B254&gt;1,Rapporteringskod!E254="Jan-Okt"),"ÖVR"&amp;"1-"&amp;Rapporteringskod!A$2&amp;"-"&amp;Rapporteringskod!D$2&amp;"-"&amp;ROW(B253),"ÖVR"&amp;"2-"&amp;Rapporteringskod!A$2&amp;"-"&amp;Rapporteringskod!D$2&amp;"-"&amp;ROW(B253))))</f>
        <v/>
      </c>
      <c r="B254" s="25"/>
      <c r="C254" s="25"/>
      <c r="D254" s="27"/>
      <c r="E254" s="27"/>
      <c r="F254" s="25"/>
      <c r="G254" s="28" t="str">
        <f>IF(B254="","",VLOOKUP(B254,Koder!A$1:B$365,2,FALSE))</f>
        <v/>
      </c>
      <c r="H254" s="25"/>
      <c r="I254" s="25"/>
      <c r="J254" s="25"/>
      <c r="K254" s="27"/>
      <c r="L254" s="27"/>
      <c r="M254" s="29"/>
      <c r="N254" s="25"/>
      <c r="O254" s="29"/>
      <c r="P254" s="25"/>
      <c r="Q254" s="25"/>
      <c r="R254" s="25"/>
      <c r="BL254" s="26" t="str">
        <f t="shared" si="28"/>
        <v/>
      </c>
      <c r="BM254" s="26" t="str">
        <f t="shared" si="29"/>
        <v/>
      </c>
      <c r="BN254" s="26" t="str">
        <f t="shared" si="30"/>
        <v/>
      </c>
      <c r="BO254" s="26" t="str">
        <f t="shared" si="31"/>
        <v/>
      </c>
      <c r="BP254" s="26" t="str">
        <f t="shared" si="32"/>
        <v/>
      </c>
      <c r="BQ254" s="26" t="str">
        <f t="shared" si="33"/>
        <v>-1</v>
      </c>
      <c r="BS254" s="26" t="str">
        <f t="shared" si="34"/>
        <v>-1</v>
      </c>
      <c r="BT254" s="26" t="str">
        <f t="shared" si="35"/>
        <v>-1</v>
      </c>
      <c r="BU254" s="26" t="str">
        <f t="shared" si="36"/>
        <v>-1</v>
      </c>
    </row>
    <row r="255" spans="1:73">
      <c r="A255" s="24" t="str">
        <f>IF(B255="","",IF(AND(B255&gt;1,Rapporteringskod!E255="Hela året"),"ÖVR"&amp;"1-"&amp;Rapporteringskod!A$2&amp;"-"&amp;Rapporteringskod!D$2&amp;"-"&amp;ROW(B254),IF(AND(B255&gt;1,Rapporteringskod!E255="Jan-Okt"),"ÖVR"&amp;"1-"&amp;Rapporteringskod!A$2&amp;"-"&amp;Rapporteringskod!D$2&amp;"-"&amp;ROW(B254),"ÖVR"&amp;"2-"&amp;Rapporteringskod!A$2&amp;"-"&amp;Rapporteringskod!D$2&amp;"-"&amp;ROW(B254))))</f>
        <v/>
      </c>
      <c r="B255" s="25"/>
      <c r="C255" s="25"/>
      <c r="D255" s="27"/>
      <c r="E255" s="27"/>
      <c r="F255" s="25"/>
      <c r="G255" s="28" t="str">
        <f>IF(B255="","",VLOOKUP(B255,Koder!A$1:B$365,2,FALSE))</f>
        <v/>
      </c>
      <c r="H255" s="25"/>
      <c r="I255" s="25"/>
      <c r="J255" s="25"/>
      <c r="K255" s="27"/>
      <c r="L255" s="27"/>
      <c r="M255" s="29"/>
      <c r="N255" s="25"/>
      <c r="O255" s="29"/>
      <c r="P255" s="25"/>
      <c r="Q255" s="25"/>
      <c r="R255" s="25"/>
      <c r="BL255" s="26" t="str">
        <f t="shared" si="28"/>
        <v/>
      </c>
      <c r="BM255" s="26" t="str">
        <f t="shared" si="29"/>
        <v/>
      </c>
      <c r="BN255" s="26" t="str">
        <f t="shared" si="30"/>
        <v/>
      </c>
      <c r="BO255" s="26" t="str">
        <f t="shared" si="31"/>
        <v/>
      </c>
      <c r="BP255" s="26" t="str">
        <f t="shared" si="32"/>
        <v/>
      </c>
      <c r="BQ255" s="26" t="str">
        <f t="shared" si="33"/>
        <v>-1</v>
      </c>
      <c r="BS255" s="26" t="str">
        <f t="shared" si="34"/>
        <v>-1</v>
      </c>
      <c r="BT255" s="26" t="str">
        <f t="shared" si="35"/>
        <v>-1</v>
      </c>
      <c r="BU255" s="26" t="str">
        <f t="shared" si="36"/>
        <v>-1</v>
      </c>
    </row>
    <row r="256" spans="1:73">
      <c r="A256" s="24" t="str">
        <f>IF(B256="","",IF(AND(B256&gt;1,Rapporteringskod!E256="Hela året"),"ÖVR"&amp;"1-"&amp;Rapporteringskod!A$2&amp;"-"&amp;Rapporteringskod!D$2&amp;"-"&amp;ROW(B255),IF(AND(B256&gt;1,Rapporteringskod!E256="Jan-Okt"),"ÖVR"&amp;"1-"&amp;Rapporteringskod!A$2&amp;"-"&amp;Rapporteringskod!D$2&amp;"-"&amp;ROW(B255),"ÖVR"&amp;"2-"&amp;Rapporteringskod!A$2&amp;"-"&amp;Rapporteringskod!D$2&amp;"-"&amp;ROW(B255))))</f>
        <v/>
      </c>
      <c r="B256" s="25"/>
      <c r="C256" s="25"/>
      <c r="D256" s="27"/>
      <c r="E256" s="27"/>
      <c r="F256" s="25"/>
      <c r="G256" s="28" t="str">
        <f>IF(B256="","",VLOOKUP(B256,Koder!A$1:B$365,2,FALSE))</f>
        <v/>
      </c>
      <c r="H256" s="25"/>
      <c r="I256" s="25"/>
      <c r="J256" s="25"/>
      <c r="K256" s="27"/>
      <c r="L256" s="27"/>
      <c r="M256" s="29"/>
      <c r="N256" s="25"/>
      <c r="O256" s="29"/>
      <c r="P256" s="25"/>
      <c r="Q256" s="25"/>
      <c r="R256" s="25"/>
      <c r="BL256" s="26" t="str">
        <f t="shared" si="28"/>
        <v/>
      </c>
      <c r="BM256" s="26" t="str">
        <f t="shared" si="29"/>
        <v/>
      </c>
      <c r="BN256" s="26" t="str">
        <f t="shared" si="30"/>
        <v/>
      </c>
      <c r="BO256" s="26" t="str">
        <f t="shared" si="31"/>
        <v/>
      </c>
      <c r="BP256" s="26" t="str">
        <f t="shared" si="32"/>
        <v/>
      </c>
      <c r="BQ256" s="26" t="str">
        <f t="shared" si="33"/>
        <v>-1</v>
      </c>
      <c r="BS256" s="26" t="str">
        <f t="shared" si="34"/>
        <v>-1</v>
      </c>
      <c r="BT256" s="26" t="str">
        <f t="shared" si="35"/>
        <v>-1</v>
      </c>
      <c r="BU256" s="26" t="str">
        <f t="shared" si="36"/>
        <v>-1</v>
      </c>
    </row>
    <row r="257" spans="1:73">
      <c r="A257" s="24" t="str">
        <f>IF(B257="","",IF(AND(B257&gt;1,Rapporteringskod!E257="Hela året"),"ÖVR"&amp;"1-"&amp;Rapporteringskod!A$2&amp;"-"&amp;Rapporteringskod!D$2&amp;"-"&amp;ROW(B256),IF(AND(B257&gt;1,Rapporteringskod!E257="Jan-Okt"),"ÖVR"&amp;"1-"&amp;Rapporteringskod!A$2&amp;"-"&amp;Rapporteringskod!D$2&amp;"-"&amp;ROW(B256),"ÖVR"&amp;"2-"&amp;Rapporteringskod!A$2&amp;"-"&amp;Rapporteringskod!D$2&amp;"-"&amp;ROW(B256))))</f>
        <v/>
      </c>
      <c r="B257" s="25"/>
      <c r="C257" s="25"/>
      <c r="D257" s="27"/>
      <c r="E257" s="27"/>
      <c r="F257" s="25"/>
      <c r="G257" s="28" t="str">
        <f>IF(B257="","",VLOOKUP(B257,Koder!A$1:B$365,2,FALSE))</f>
        <v/>
      </c>
      <c r="H257" s="25"/>
      <c r="I257" s="25"/>
      <c r="J257" s="25"/>
      <c r="K257" s="27"/>
      <c r="L257" s="27"/>
      <c r="M257" s="29"/>
      <c r="N257" s="25"/>
      <c r="O257" s="29"/>
      <c r="P257" s="25"/>
      <c r="Q257" s="25"/>
      <c r="R257" s="25"/>
      <c r="BL257" s="26" t="str">
        <f t="shared" si="28"/>
        <v/>
      </c>
      <c r="BM257" s="26" t="str">
        <f t="shared" si="29"/>
        <v/>
      </c>
      <c r="BN257" s="26" t="str">
        <f t="shared" si="30"/>
        <v/>
      </c>
      <c r="BO257" s="26" t="str">
        <f t="shared" si="31"/>
        <v/>
      </c>
      <c r="BP257" s="26" t="str">
        <f t="shared" si="32"/>
        <v/>
      </c>
      <c r="BQ257" s="26" t="str">
        <f t="shared" si="33"/>
        <v>-1</v>
      </c>
      <c r="BS257" s="26" t="str">
        <f t="shared" si="34"/>
        <v>-1</v>
      </c>
      <c r="BT257" s="26" t="str">
        <f t="shared" si="35"/>
        <v>-1</v>
      </c>
      <c r="BU257" s="26" t="str">
        <f t="shared" si="36"/>
        <v>-1</v>
      </c>
    </row>
    <row r="258" spans="1:73">
      <c r="A258" s="24" t="str">
        <f>IF(B258="","",IF(AND(B258&gt;1,Rapporteringskod!E258="Hela året"),"ÖVR"&amp;"1-"&amp;Rapporteringskod!A$2&amp;"-"&amp;Rapporteringskod!D$2&amp;"-"&amp;ROW(B257),IF(AND(B258&gt;1,Rapporteringskod!E258="Jan-Okt"),"ÖVR"&amp;"1-"&amp;Rapporteringskod!A$2&amp;"-"&amp;Rapporteringskod!D$2&amp;"-"&amp;ROW(B257),"ÖVR"&amp;"2-"&amp;Rapporteringskod!A$2&amp;"-"&amp;Rapporteringskod!D$2&amp;"-"&amp;ROW(B257))))</f>
        <v/>
      </c>
      <c r="B258" s="25"/>
      <c r="C258" s="25"/>
      <c r="D258" s="27"/>
      <c r="E258" s="27"/>
      <c r="F258" s="25"/>
      <c r="G258" s="28" t="str">
        <f>IF(B258="","",VLOOKUP(B258,Koder!A$1:B$365,2,FALSE))</f>
        <v/>
      </c>
      <c r="H258" s="25"/>
      <c r="I258" s="25"/>
      <c r="J258" s="25"/>
      <c r="K258" s="27"/>
      <c r="L258" s="27"/>
      <c r="M258" s="29"/>
      <c r="N258" s="25"/>
      <c r="O258" s="29"/>
      <c r="P258" s="25"/>
      <c r="Q258" s="25"/>
      <c r="R258" s="25"/>
      <c r="BL258" s="26" t="str">
        <f t="shared" si="28"/>
        <v/>
      </c>
      <c r="BM258" s="26" t="str">
        <f t="shared" si="29"/>
        <v/>
      </c>
      <c r="BN258" s="26" t="str">
        <f t="shared" si="30"/>
        <v/>
      </c>
      <c r="BO258" s="26" t="str">
        <f t="shared" si="31"/>
        <v/>
      </c>
      <c r="BP258" s="26" t="str">
        <f t="shared" si="32"/>
        <v/>
      </c>
      <c r="BQ258" s="26" t="str">
        <f t="shared" si="33"/>
        <v>-1</v>
      </c>
      <c r="BS258" s="26" t="str">
        <f t="shared" si="34"/>
        <v>-1</v>
      </c>
      <c r="BT258" s="26" t="str">
        <f t="shared" si="35"/>
        <v>-1</v>
      </c>
      <c r="BU258" s="26" t="str">
        <f t="shared" si="36"/>
        <v>-1</v>
      </c>
    </row>
    <row r="259" spans="1:73">
      <c r="A259" s="24" t="str">
        <f>IF(B259="","",IF(AND(B259&gt;1,Rapporteringskod!E259="Hela året"),"ÖVR"&amp;"1-"&amp;Rapporteringskod!A$2&amp;"-"&amp;Rapporteringskod!D$2&amp;"-"&amp;ROW(B258),IF(AND(B259&gt;1,Rapporteringskod!E259="Jan-Okt"),"ÖVR"&amp;"1-"&amp;Rapporteringskod!A$2&amp;"-"&amp;Rapporteringskod!D$2&amp;"-"&amp;ROW(B258),"ÖVR"&amp;"2-"&amp;Rapporteringskod!A$2&amp;"-"&amp;Rapporteringskod!D$2&amp;"-"&amp;ROW(B258))))</f>
        <v/>
      </c>
      <c r="B259" s="25"/>
      <c r="C259" s="25"/>
      <c r="D259" s="27"/>
      <c r="E259" s="27"/>
      <c r="F259" s="25"/>
      <c r="G259" s="28" t="str">
        <f>IF(B259="","",VLOOKUP(B259,Koder!A$1:B$365,2,FALSE))</f>
        <v/>
      </c>
      <c r="H259" s="25"/>
      <c r="I259" s="25"/>
      <c r="J259" s="25"/>
      <c r="K259" s="27"/>
      <c r="L259" s="27"/>
      <c r="M259" s="29"/>
      <c r="N259" s="25"/>
      <c r="O259" s="29"/>
      <c r="P259" s="25"/>
      <c r="Q259" s="25"/>
      <c r="R259" s="25"/>
      <c r="BL259" s="26" t="str">
        <f t="shared" ref="BL259:BL322" si="37">IF(BQ259="Fel",ROW(BQ259),"")</f>
        <v/>
      </c>
      <c r="BM259" s="26" t="str">
        <f t="shared" ref="BM259:BM322" si="38">IF(BR259="Fel",ROW(BR259),"")</f>
        <v/>
      </c>
      <c r="BN259" s="26" t="str">
        <f t="shared" ref="BN259:BN322" si="39">IF(BS259="Fel",ROW(BS259),"")</f>
        <v/>
      </c>
      <c r="BO259" s="26" t="str">
        <f t="shared" ref="BO259:BO322" si="40">IF(BT259="Fel",ROW(BT259),"")</f>
        <v/>
      </c>
      <c r="BP259" s="26" t="str">
        <f t="shared" ref="BP259:BP322" si="41">IF(BU259="Fel",ROW(BU259),"")</f>
        <v/>
      </c>
      <c r="BQ259" s="26" t="str">
        <f t="shared" ref="BQ259:BQ322" si="42">IF(B259&lt;&gt;"",IF(AND(C259&lt;&gt;"",D259&lt;&gt;"",E259&lt;&gt;"",F259&lt;&gt;"",I259&lt;&gt;"",J259&lt;&gt;"",M259&lt;&gt;"",N259&lt;&gt;"",O259&lt;&gt;"",P259&lt;&gt;""),"OK","Fel"),"-1")</f>
        <v>-1</v>
      </c>
      <c r="BS259" s="26" t="str">
        <f t="shared" ref="BS259:BS322" si="43">IF(J259="","-1",IF(J259="Annan åtgärd",IF(R259&lt;&gt;"","OK","Fel"),"OK"))</f>
        <v>-1</v>
      </c>
      <c r="BT259" s="26" t="str">
        <f t="shared" ref="BT259:BT322" si="44">IF(J259="","-1",IF(J259&lt;&gt;"Ingen åtgärd krävs",IF(AND(K259&lt;&gt;"",L259&lt;&gt;""),"OK","Fel"),"OK"))</f>
        <v>-1</v>
      </c>
      <c r="BU259" s="26" t="str">
        <f t="shared" ref="BU259:BU322" si="45">IF(P259="","-1",IF(P259="Ja",IF(Q259&lt;&gt;"","OK","Fel"),"OK"))</f>
        <v>-1</v>
      </c>
    </row>
    <row r="260" spans="1:73">
      <c r="A260" s="24" t="str">
        <f>IF(B260="","",IF(AND(B260&gt;1,Rapporteringskod!E260="Hela året"),"ÖVR"&amp;"1-"&amp;Rapporteringskod!A$2&amp;"-"&amp;Rapporteringskod!D$2&amp;"-"&amp;ROW(B259),IF(AND(B260&gt;1,Rapporteringskod!E260="Jan-Okt"),"ÖVR"&amp;"1-"&amp;Rapporteringskod!A$2&amp;"-"&amp;Rapporteringskod!D$2&amp;"-"&amp;ROW(B259),"ÖVR"&amp;"2-"&amp;Rapporteringskod!A$2&amp;"-"&amp;Rapporteringskod!D$2&amp;"-"&amp;ROW(B259))))</f>
        <v/>
      </c>
      <c r="B260" s="25"/>
      <c r="C260" s="25"/>
      <c r="D260" s="27"/>
      <c r="E260" s="27"/>
      <c r="F260" s="25"/>
      <c r="G260" s="28" t="str">
        <f>IF(B260="","",VLOOKUP(B260,Koder!A$1:B$365,2,FALSE))</f>
        <v/>
      </c>
      <c r="H260" s="25"/>
      <c r="I260" s="25"/>
      <c r="J260" s="25"/>
      <c r="K260" s="27"/>
      <c r="L260" s="27"/>
      <c r="M260" s="29"/>
      <c r="N260" s="25"/>
      <c r="O260" s="29"/>
      <c r="P260" s="25"/>
      <c r="Q260" s="25"/>
      <c r="R260" s="25"/>
      <c r="BL260" s="26" t="str">
        <f t="shared" si="37"/>
        <v/>
      </c>
      <c r="BM260" s="26" t="str">
        <f t="shared" si="38"/>
        <v/>
      </c>
      <c r="BN260" s="26" t="str">
        <f t="shared" si="39"/>
        <v/>
      </c>
      <c r="BO260" s="26" t="str">
        <f t="shared" si="40"/>
        <v/>
      </c>
      <c r="BP260" s="26" t="str">
        <f t="shared" si="41"/>
        <v/>
      </c>
      <c r="BQ260" s="26" t="str">
        <f t="shared" si="42"/>
        <v>-1</v>
      </c>
      <c r="BS260" s="26" t="str">
        <f t="shared" si="43"/>
        <v>-1</v>
      </c>
      <c r="BT260" s="26" t="str">
        <f t="shared" si="44"/>
        <v>-1</v>
      </c>
      <c r="BU260" s="26" t="str">
        <f t="shared" si="45"/>
        <v>-1</v>
      </c>
    </row>
    <row r="261" spans="1:73">
      <c r="A261" s="24" t="str">
        <f>IF(B261="","",IF(AND(B261&gt;1,Rapporteringskod!E261="Hela året"),"ÖVR"&amp;"1-"&amp;Rapporteringskod!A$2&amp;"-"&amp;Rapporteringskod!D$2&amp;"-"&amp;ROW(B260),IF(AND(B261&gt;1,Rapporteringskod!E261="Jan-Okt"),"ÖVR"&amp;"1-"&amp;Rapporteringskod!A$2&amp;"-"&amp;Rapporteringskod!D$2&amp;"-"&amp;ROW(B260),"ÖVR"&amp;"2-"&amp;Rapporteringskod!A$2&amp;"-"&amp;Rapporteringskod!D$2&amp;"-"&amp;ROW(B260))))</f>
        <v/>
      </c>
      <c r="B261" s="25"/>
      <c r="C261" s="25"/>
      <c r="D261" s="27"/>
      <c r="E261" s="27"/>
      <c r="F261" s="25"/>
      <c r="G261" s="28" t="str">
        <f>IF(B261="","",VLOOKUP(B261,Koder!A$1:B$365,2,FALSE))</f>
        <v/>
      </c>
      <c r="H261" s="25"/>
      <c r="I261" s="25"/>
      <c r="J261" s="25"/>
      <c r="K261" s="27"/>
      <c r="L261" s="27"/>
      <c r="M261" s="29"/>
      <c r="N261" s="25"/>
      <c r="O261" s="29"/>
      <c r="P261" s="25"/>
      <c r="Q261" s="25"/>
      <c r="R261" s="25"/>
      <c r="BL261" s="26" t="str">
        <f t="shared" si="37"/>
        <v/>
      </c>
      <c r="BM261" s="26" t="str">
        <f t="shared" si="38"/>
        <v/>
      </c>
      <c r="BN261" s="26" t="str">
        <f t="shared" si="39"/>
        <v/>
      </c>
      <c r="BO261" s="26" t="str">
        <f t="shared" si="40"/>
        <v/>
      </c>
      <c r="BP261" s="26" t="str">
        <f t="shared" si="41"/>
        <v/>
      </c>
      <c r="BQ261" s="26" t="str">
        <f t="shared" si="42"/>
        <v>-1</v>
      </c>
      <c r="BS261" s="26" t="str">
        <f t="shared" si="43"/>
        <v>-1</v>
      </c>
      <c r="BT261" s="26" t="str">
        <f t="shared" si="44"/>
        <v>-1</v>
      </c>
      <c r="BU261" s="26" t="str">
        <f t="shared" si="45"/>
        <v>-1</v>
      </c>
    </row>
    <row r="262" spans="1:73">
      <c r="A262" s="24" t="str">
        <f>IF(B262="","",IF(AND(B262&gt;1,Rapporteringskod!E262="Hela året"),"ÖVR"&amp;"1-"&amp;Rapporteringskod!A$2&amp;"-"&amp;Rapporteringskod!D$2&amp;"-"&amp;ROW(B261),IF(AND(B262&gt;1,Rapporteringskod!E262="Jan-Okt"),"ÖVR"&amp;"1-"&amp;Rapporteringskod!A$2&amp;"-"&amp;Rapporteringskod!D$2&amp;"-"&amp;ROW(B261),"ÖVR"&amp;"2-"&amp;Rapporteringskod!A$2&amp;"-"&amp;Rapporteringskod!D$2&amp;"-"&amp;ROW(B261))))</f>
        <v/>
      </c>
      <c r="B262" s="25"/>
      <c r="C262" s="25"/>
      <c r="D262" s="27"/>
      <c r="E262" s="27"/>
      <c r="F262" s="25"/>
      <c r="G262" s="28" t="str">
        <f>IF(B262="","",VLOOKUP(B262,Koder!A$1:B$365,2,FALSE))</f>
        <v/>
      </c>
      <c r="H262" s="25"/>
      <c r="I262" s="25"/>
      <c r="J262" s="25"/>
      <c r="K262" s="27"/>
      <c r="L262" s="27"/>
      <c r="M262" s="29"/>
      <c r="N262" s="25"/>
      <c r="O262" s="29"/>
      <c r="P262" s="25"/>
      <c r="Q262" s="25"/>
      <c r="R262" s="25"/>
      <c r="BL262" s="26" t="str">
        <f t="shared" si="37"/>
        <v/>
      </c>
      <c r="BM262" s="26" t="str">
        <f t="shared" si="38"/>
        <v/>
      </c>
      <c r="BN262" s="26" t="str">
        <f t="shared" si="39"/>
        <v/>
      </c>
      <c r="BO262" s="26" t="str">
        <f t="shared" si="40"/>
        <v/>
      </c>
      <c r="BP262" s="26" t="str">
        <f t="shared" si="41"/>
        <v/>
      </c>
      <c r="BQ262" s="26" t="str">
        <f t="shared" si="42"/>
        <v>-1</v>
      </c>
      <c r="BS262" s="26" t="str">
        <f t="shared" si="43"/>
        <v>-1</v>
      </c>
      <c r="BT262" s="26" t="str">
        <f t="shared" si="44"/>
        <v>-1</v>
      </c>
      <c r="BU262" s="26" t="str">
        <f t="shared" si="45"/>
        <v>-1</v>
      </c>
    </row>
    <row r="263" spans="1:73">
      <c r="A263" s="24" t="str">
        <f>IF(B263="","",IF(AND(B263&gt;1,Rapporteringskod!E263="Hela året"),"ÖVR"&amp;"1-"&amp;Rapporteringskod!A$2&amp;"-"&amp;Rapporteringskod!D$2&amp;"-"&amp;ROW(B262),IF(AND(B263&gt;1,Rapporteringskod!E263="Jan-Okt"),"ÖVR"&amp;"1-"&amp;Rapporteringskod!A$2&amp;"-"&amp;Rapporteringskod!D$2&amp;"-"&amp;ROW(B262),"ÖVR"&amp;"2-"&amp;Rapporteringskod!A$2&amp;"-"&amp;Rapporteringskod!D$2&amp;"-"&amp;ROW(B262))))</f>
        <v/>
      </c>
      <c r="B263" s="25"/>
      <c r="C263" s="25"/>
      <c r="D263" s="27"/>
      <c r="E263" s="27"/>
      <c r="F263" s="25"/>
      <c r="G263" s="28" t="str">
        <f>IF(B263="","",VLOOKUP(B263,Koder!A$1:B$365,2,FALSE))</f>
        <v/>
      </c>
      <c r="H263" s="25"/>
      <c r="I263" s="25"/>
      <c r="J263" s="25"/>
      <c r="K263" s="27"/>
      <c r="L263" s="27"/>
      <c r="M263" s="29"/>
      <c r="N263" s="25"/>
      <c r="O263" s="29"/>
      <c r="P263" s="25"/>
      <c r="Q263" s="25"/>
      <c r="R263" s="25"/>
      <c r="BL263" s="26" t="str">
        <f t="shared" si="37"/>
        <v/>
      </c>
      <c r="BM263" s="26" t="str">
        <f t="shared" si="38"/>
        <v/>
      </c>
      <c r="BN263" s="26" t="str">
        <f t="shared" si="39"/>
        <v/>
      </c>
      <c r="BO263" s="26" t="str">
        <f t="shared" si="40"/>
        <v/>
      </c>
      <c r="BP263" s="26" t="str">
        <f t="shared" si="41"/>
        <v/>
      </c>
      <c r="BQ263" s="26" t="str">
        <f t="shared" si="42"/>
        <v>-1</v>
      </c>
      <c r="BS263" s="26" t="str">
        <f t="shared" si="43"/>
        <v>-1</v>
      </c>
      <c r="BT263" s="26" t="str">
        <f t="shared" si="44"/>
        <v>-1</v>
      </c>
      <c r="BU263" s="26" t="str">
        <f t="shared" si="45"/>
        <v>-1</v>
      </c>
    </row>
    <row r="264" spans="1:73">
      <c r="A264" s="24" t="str">
        <f>IF(B264="","",IF(AND(B264&gt;1,Rapporteringskod!E264="Hela året"),"ÖVR"&amp;"1-"&amp;Rapporteringskod!A$2&amp;"-"&amp;Rapporteringskod!D$2&amp;"-"&amp;ROW(B263),IF(AND(B264&gt;1,Rapporteringskod!E264="Jan-Okt"),"ÖVR"&amp;"1-"&amp;Rapporteringskod!A$2&amp;"-"&amp;Rapporteringskod!D$2&amp;"-"&amp;ROW(B263),"ÖVR"&amp;"2-"&amp;Rapporteringskod!A$2&amp;"-"&amp;Rapporteringskod!D$2&amp;"-"&amp;ROW(B263))))</f>
        <v/>
      </c>
      <c r="B264" s="25"/>
      <c r="C264" s="25"/>
      <c r="D264" s="27"/>
      <c r="E264" s="27"/>
      <c r="F264" s="25"/>
      <c r="G264" s="28" t="str">
        <f>IF(B264="","",VLOOKUP(B264,Koder!A$1:B$365,2,FALSE))</f>
        <v/>
      </c>
      <c r="H264" s="25"/>
      <c r="I264" s="25"/>
      <c r="J264" s="25"/>
      <c r="K264" s="27"/>
      <c r="L264" s="27"/>
      <c r="M264" s="29"/>
      <c r="N264" s="25"/>
      <c r="O264" s="29"/>
      <c r="P264" s="25"/>
      <c r="Q264" s="25"/>
      <c r="R264" s="25"/>
      <c r="BL264" s="26" t="str">
        <f t="shared" si="37"/>
        <v/>
      </c>
      <c r="BM264" s="26" t="str">
        <f t="shared" si="38"/>
        <v/>
      </c>
      <c r="BN264" s="26" t="str">
        <f t="shared" si="39"/>
        <v/>
      </c>
      <c r="BO264" s="26" t="str">
        <f t="shared" si="40"/>
        <v/>
      </c>
      <c r="BP264" s="26" t="str">
        <f t="shared" si="41"/>
        <v/>
      </c>
      <c r="BQ264" s="26" t="str">
        <f t="shared" si="42"/>
        <v>-1</v>
      </c>
      <c r="BS264" s="26" t="str">
        <f t="shared" si="43"/>
        <v>-1</v>
      </c>
      <c r="BT264" s="26" t="str">
        <f t="shared" si="44"/>
        <v>-1</v>
      </c>
      <c r="BU264" s="26" t="str">
        <f t="shared" si="45"/>
        <v>-1</v>
      </c>
    </row>
    <row r="265" spans="1:73">
      <c r="A265" s="24" t="str">
        <f>IF(B265="","",IF(AND(B265&gt;1,Rapporteringskod!E265="Hela året"),"ÖVR"&amp;"1-"&amp;Rapporteringskod!A$2&amp;"-"&amp;Rapporteringskod!D$2&amp;"-"&amp;ROW(B264),IF(AND(B265&gt;1,Rapporteringskod!E265="Jan-Okt"),"ÖVR"&amp;"1-"&amp;Rapporteringskod!A$2&amp;"-"&amp;Rapporteringskod!D$2&amp;"-"&amp;ROW(B264),"ÖVR"&amp;"2-"&amp;Rapporteringskod!A$2&amp;"-"&amp;Rapporteringskod!D$2&amp;"-"&amp;ROW(B264))))</f>
        <v/>
      </c>
      <c r="B265" s="25"/>
      <c r="C265" s="25"/>
      <c r="D265" s="27"/>
      <c r="E265" s="27"/>
      <c r="F265" s="25"/>
      <c r="G265" s="28" t="str">
        <f>IF(B265="","",VLOOKUP(B265,Koder!A$1:B$365,2,FALSE))</f>
        <v/>
      </c>
      <c r="H265" s="25"/>
      <c r="I265" s="25"/>
      <c r="J265" s="25"/>
      <c r="K265" s="27"/>
      <c r="L265" s="27"/>
      <c r="M265" s="29"/>
      <c r="N265" s="25"/>
      <c r="O265" s="29"/>
      <c r="P265" s="25"/>
      <c r="Q265" s="25"/>
      <c r="R265" s="25"/>
      <c r="BL265" s="26" t="str">
        <f t="shared" si="37"/>
        <v/>
      </c>
      <c r="BM265" s="26" t="str">
        <f t="shared" si="38"/>
        <v/>
      </c>
      <c r="BN265" s="26" t="str">
        <f t="shared" si="39"/>
        <v/>
      </c>
      <c r="BO265" s="26" t="str">
        <f t="shared" si="40"/>
        <v/>
      </c>
      <c r="BP265" s="26" t="str">
        <f t="shared" si="41"/>
        <v/>
      </c>
      <c r="BQ265" s="26" t="str">
        <f t="shared" si="42"/>
        <v>-1</v>
      </c>
      <c r="BS265" s="26" t="str">
        <f t="shared" si="43"/>
        <v>-1</v>
      </c>
      <c r="BT265" s="26" t="str">
        <f t="shared" si="44"/>
        <v>-1</v>
      </c>
      <c r="BU265" s="26" t="str">
        <f t="shared" si="45"/>
        <v>-1</v>
      </c>
    </row>
    <row r="266" spans="1:73">
      <c r="A266" s="24" t="str">
        <f>IF(B266="","",IF(AND(B266&gt;1,Rapporteringskod!E266="Hela året"),"ÖVR"&amp;"1-"&amp;Rapporteringskod!A$2&amp;"-"&amp;Rapporteringskod!D$2&amp;"-"&amp;ROW(B265),IF(AND(B266&gt;1,Rapporteringskod!E266="Jan-Okt"),"ÖVR"&amp;"1-"&amp;Rapporteringskod!A$2&amp;"-"&amp;Rapporteringskod!D$2&amp;"-"&amp;ROW(B265),"ÖVR"&amp;"2-"&amp;Rapporteringskod!A$2&amp;"-"&amp;Rapporteringskod!D$2&amp;"-"&amp;ROW(B265))))</f>
        <v/>
      </c>
      <c r="B266" s="25"/>
      <c r="C266" s="25"/>
      <c r="D266" s="27"/>
      <c r="E266" s="27"/>
      <c r="F266" s="25"/>
      <c r="G266" s="28" t="str">
        <f>IF(B266="","",VLOOKUP(B266,Koder!A$1:B$365,2,FALSE))</f>
        <v/>
      </c>
      <c r="H266" s="25"/>
      <c r="I266" s="25"/>
      <c r="J266" s="25"/>
      <c r="K266" s="27"/>
      <c r="L266" s="27"/>
      <c r="M266" s="29"/>
      <c r="N266" s="25"/>
      <c r="O266" s="29"/>
      <c r="P266" s="25"/>
      <c r="Q266" s="25"/>
      <c r="R266" s="25"/>
      <c r="BL266" s="26" t="str">
        <f t="shared" si="37"/>
        <v/>
      </c>
      <c r="BM266" s="26" t="str">
        <f t="shared" si="38"/>
        <v/>
      </c>
      <c r="BN266" s="26" t="str">
        <f t="shared" si="39"/>
        <v/>
      </c>
      <c r="BO266" s="26" t="str">
        <f t="shared" si="40"/>
        <v/>
      </c>
      <c r="BP266" s="26" t="str">
        <f t="shared" si="41"/>
        <v/>
      </c>
      <c r="BQ266" s="26" t="str">
        <f t="shared" si="42"/>
        <v>-1</v>
      </c>
      <c r="BS266" s="26" t="str">
        <f t="shared" si="43"/>
        <v>-1</v>
      </c>
      <c r="BT266" s="26" t="str">
        <f t="shared" si="44"/>
        <v>-1</v>
      </c>
      <c r="BU266" s="26" t="str">
        <f t="shared" si="45"/>
        <v>-1</v>
      </c>
    </row>
    <row r="267" spans="1:73">
      <c r="A267" s="24" t="str">
        <f>IF(B267="","",IF(AND(B267&gt;1,Rapporteringskod!E267="Hela året"),"ÖVR"&amp;"1-"&amp;Rapporteringskod!A$2&amp;"-"&amp;Rapporteringskod!D$2&amp;"-"&amp;ROW(B266),IF(AND(B267&gt;1,Rapporteringskod!E267="Jan-Okt"),"ÖVR"&amp;"1-"&amp;Rapporteringskod!A$2&amp;"-"&amp;Rapporteringskod!D$2&amp;"-"&amp;ROW(B266),"ÖVR"&amp;"2-"&amp;Rapporteringskod!A$2&amp;"-"&amp;Rapporteringskod!D$2&amp;"-"&amp;ROW(B266))))</f>
        <v/>
      </c>
      <c r="B267" s="25"/>
      <c r="C267" s="25"/>
      <c r="D267" s="27"/>
      <c r="E267" s="27"/>
      <c r="F267" s="25"/>
      <c r="G267" s="28" t="str">
        <f>IF(B267="","",VLOOKUP(B267,Koder!A$1:B$365,2,FALSE))</f>
        <v/>
      </c>
      <c r="H267" s="25"/>
      <c r="I267" s="25"/>
      <c r="J267" s="25"/>
      <c r="K267" s="27"/>
      <c r="L267" s="27"/>
      <c r="M267" s="29"/>
      <c r="N267" s="25"/>
      <c r="O267" s="29"/>
      <c r="P267" s="25"/>
      <c r="Q267" s="25"/>
      <c r="R267" s="25"/>
      <c r="BL267" s="26" t="str">
        <f t="shared" si="37"/>
        <v/>
      </c>
      <c r="BM267" s="26" t="str">
        <f t="shared" si="38"/>
        <v/>
      </c>
      <c r="BN267" s="26" t="str">
        <f t="shared" si="39"/>
        <v/>
      </c>
      <c r="BO267" s="26" t="str">
        <f t="shared" si="40"/>
        <v/>
      </c>
      <c r="BP267" s="26" t="str">
        <f t="shared" si="41"/>
        <v/>
      </c>
      <c r="BQ267" s="26" t="str">
        <f t="shared" si="42"/>
        <v>-1</v>
      </c>
      <c r="BS267" s="26" t="str">
        <f t="shared" si="43"/>
        <v>-1</v>
      </c>
      <c r="BT267" s="26" t="str">
        <f t="shared" si="44"/>
        <v>-1</v>
      </c>
      <c r="BU267" s="26" t="str">
        <f t="shared" si="45"/>
        <v>-1</v>
      </c>
    </row>
    <row r="268" spans="1:73">
      <c r="A268" s="24" t="str">
        <f>IF(B268="","",IF(AND(B268&gt;1,Rapporteringskod!E268="Hela året"),"ÖVR"&amp;"1-"&amp;Rapporteringskod!A$2&amp;"-"&amp;Rapporteringskod!D$2&amp;"-"&amp;ROW(B267),IF(AND(B268&gt;1,Rapporteringskod!E268="Jan-Okt"),"ÖVR"&amp;"1-"&amp;Rapporteringskod!A$2&amp;"-"&amp;Rapporteringskod!D$2&amp;"-"&amp;ROW(B267),"ÖVR"&amp;"2-"&amp;Rapporteringskod!A$2&amp;"-"&amp;Rapporteringskod!D$2&amp;"-"&amp;ROW(B267))))</f>
        <v/>
      </c>
      <c r="B268" s="25"/>
      <c r="C268" s="25"/>
      <c r="D268" s="27"/>
      <c r="E268" s="27"/>
      <c r="F268" s="25"/>
      <c r="G268" s="28" t="str">
        <f>IF(B268="","",VLOOKUP(B268,Koder!A$1:B$365,2,FALSE))</f>
        <v/>
      </c>
      <c r="H268" s="25"/>
      <c r="I268" s="25"/>
      <c r="J268" s="25"/>
      <c r="K268" s="27"/>
      <c r="L268" s="27"/>
      <c r="M268" s="29"/>
      <c r="N268" s="25"/>
      <c r="O268" s="29"/>
      <c r="P268" s="25"/>
      <c r="Q268" s="25"/>
      <c r="R268" s="25"/>
      <c r="BL268" s="26" t="str">
        <f t="shared" si="37"/>
        <v/>
      </c>
      <c r="BM268" s="26" t="str">
        <f t="shared" si="38"/>
        <v/>
      </c>
      <c r="BN268" s="26" t="str">
        <f t="shared" si="39"/>
        <v/>
      </c>
      <c r="BO268" s="26" t="str">
        <f t="shared" si="40"/>
        <v/>
      </c>
      <c r="BP268" s="26" t="str">
        <f t="shared" si="41"/>
        <v/>
      </c>
      <c r="BQ268" s="26" t="str">
        <f t="shared" si="42"/>
        <v>-1</v>
      </c>
      <c r="BS268" s="26" t="str">
        <f t="shared" si="43"/>
        <v>-1</v>
      </c>
      <c r="BT268" s="26" t="str">
        <f t="shared" si="44"/>
        <v>-1</v>
      </c>
      <c r="BU268" s="26" t="str">
        <f t="shared" si="45"/>
        <v>-1</v>
      </c>
    </row>
    <row r="269" spans="1:73">
      <c r="A269" s="24" t="str">
        <f>IF(B269="","",IF(AND(B269&gt;1,Rapporteringskod!E269="Hela året"),"ÖVR"&amp;"1-"&amp;Rapporteringskod!A$2&amp;"-"&amp;Rapporteringskod!D$2&amp;"-"&amp;ROW(B268),IF(AND(B269&gt;1,Rapporteringskod!E269="Jan-Okt"),"ÖVR"&amp;"1-"&amp;Rapporteringskod!A$2&amp;"-"&amp;Rapporteringskod!D$2&amp;"-"&amp;ROW(B268),"ÖVR"&amp;"2-"&amp;Rapporteringskod!A$2&amp;"-"&amp;Rapporteringskod!D$2&amp;"-"&amp;ROW(B268))))</f>
        <v/>
      </c>
      <c r="B269" s="25"/>
      <c r="C269" s="25"/>
      <c r="D269" s="27"/>
      <c r="E269" s="27"/>
      <c r="F269" s="25"/>
      <c r="G269" s="28" t="str">
        <f>IF(B269="","",VLOOKUP(B269,Koder!A$1:B$365,2,FALSE))</f>
        <v/>
      </c>
      <c r="H269" s="25"/>
      <c r="I269" s="25"/>
      <c r="J269" s="25"/>
      <c r="K269" s="27"/>
      <c r="L269" s="27"/>
      <c r="M269" s="29"/>
      <c r="N269" s="25"/>
      <c r="O269" s="29"/>
      <c r="P269" s="25"/>
      <c r="Q269" s="25"/>
      <c r="R269" s="25"/>
      <c r="BL269" s="26" t="str">
        <f t="shared" si="37"/>
        <v/>
      </c>
      <c r="BM269" s="26" t="str">
        <f t="shared" si="38"/>
        <v/>
      </c>
      <c r="BN269" s="26" t="str">
        <f t="shared" si="39"/>
        <v/>
      </c>
      <c r="BO269" s="26" t="str">
        <f t="shared" si="40"/>
        <v/>
      </c>
      <c r="BP269" s="26" t="str">
        <f t="shared" si="41"/>
        <v/>
      </c>
      <c r="BQ269" s="26" t="str">
        <f t="shared" si="42"/>
        <v>-1</v>
      </c>
      <c r="BS269" s="26" t="str">
        <f t="shared" si="43"/>
        <v>-1</v>
      </c>
      <c r="BT269" s="26" t="str">
        <f t="shared" si="44"/>
        <v>-1</v>
      </c>
      <c r="BU269" s="26" t="str">
        <f t="shared" si="45"/>
        <v>-1</v>
      </c>
    </row>
    <row r="270" spans="1:73">
      <c r="A270" s="24" t="str">
        <f>IF(B270="","",IF(AND(B270&gt;1,Rapporteringskod!E270="Hela året"),"ÖVR"&amp;"1-"&amp;Rapporteringskod!A$2&amp;"-"&amp;Rapporteringskod!D$2&amp;"-"&amp;ROW(B269),IF(AND(B270&gt;1,Rapporteringskod!E270="Jan-Okt"),"ÖVR"&amp;"1-"&amp;Rapporteringskod!A$2&amp;"-"&amp;Rapporteringskod!D$2&amp;"-"&amp;ROW(B269),"ÖVR"&amp;"2-"&amp;Rapporteringskod!A$2&amp;"-"&amp;Rapporteringskod!D$2&amp;"-"&amp;ROW(B269))))</f>
        <v/>
      </c>
      <c r="B270" s="25"/>
      <c r="C270" s="25"/>
      <c r="D270" s="27"/>
      <c r="E270" s="27"/>
      <c r="F270" s="25"/>
      <c r="G270" s="28" t="str">
        <f>IF(B270="","",VLOOKUP(B270,Koder!A$1:B$365,2,FALSE))</f>
        <v/>
      </c>
      <c r="H270" s="25"/>
      <c r="I270" s="25"/>
      <c r="J270" s="25"/>
      <c r="K270" s="27"/>
      <c r="L270" s="27"/>
      <c r="M270" s="29"/>
      <c r="N270" s="25"/>
      <c r="O270" s="29"/>
      <c r="P270" s="25"/>
      <c r="Q270" s="25"/>
      <c r="R270" s="25"/>
      <c r="BL270" s="26" t="str">
        <f t="shared" si="37"/>
        <v/>
      </c>
      <c r="BM270" s="26" t="str">
        <f t="shared" si="38"/>
        <v/>
      </c>
      <c r="BN270" s="26" t="str">
        <f t="shared" si="39"/>
        <v/>
      </c>
      <c r="BO270" s="26" t="str">
        <f t="shared" si="40"/>
        <v/>
      </c>
      <c r="BP270" s="26" t="str">
        <f t="shared" si="41"/>
        <v/>
      </c>
      <c r="BQ270" s="26" t="str">
        <f t="shared" si="42"/>
        <v>-1</v>
      </c>
      <c r="BS270" s="26" t="str">
        <f t="shared" si="43"/>
        <v>-1</v>
      </c>
      <c r="BT270" s="26" t="str">
        <f t="shared" si="44"/>
        <v>-1</v>
      </c>
      <c r="BU270" s="26" t="str">
        <f t="shared" si="45"/>
        <v>-1</v>
      </c>
    </row>
    <row r="271" spans="1:73">
      <c r="A271" s="24" t="str">
        <f>IF(B271="","",IF(AND(B271&gt;1,Rapporteringskod!E271="Hela året"),"ÖVR"&amp;"1-"&amp;Rapporteringskod!A$2&amp;"-"&amp;Rapporteringskod!D$2&amp;"-"&amp;ROW(B270),IF(AND(B271&gt;1,Rapporteringskod!E271="Jan-Okt"),"ÖVR"&amp;"1-"&amp;Rapporteringskod!A$2&amp;"-"&amp;Rapporteringskod!D$2&amp;"-"&amp;ROW(B270),"ÖVR"&amp;"2-"&amp;Rapporteringskod!A$2&amp;"-"&amp;Rapporteringskod!D$2&amp;"-"&amp;ROW(B270))))</f>
        <v/>
      </c>
      <c r="B271" s="25"/>
      <c r="C271" s="25"/>
      <c r="D271" s="27"/>
      <c r="E271" s="27"/>
      <c r="F271" s="25"/>
      <c r="G271" s="28" t="str">
        <f>IF(B271="","",VLOOKUP(B271,Koder!A$1:B$365,2,FALSE))</f>
        <v/>
      </c>
      <c r="H271" s="25"/>
      <c r="I271" s="25"/>
      <c r="J271" s="25"/>
      <c r="K271" s="27"/>
      <c r="L271" s="27"/>
      <c r="M271" s="29"/>
      <c r="N271" s="25"/>
      <c r="O271" s="29"/>
      <c r="P271" s="25"/>
      <c r="Q271" s="25"/>
      <c r="R271" s="25"/>
      <c r="BL271" s="26" t="str">
        <f t="shared" si="37"/>
        <v/>
      </c>
      <c r="BM271" s="26" t="str">
        <f t="shared" si="38"/>
        <v/>
      </c>
      <c r="BN271" s="26" t="str">
        <f t="shared" si="39"/>
        <v/>
      </c>
      <c r="BO271" s="26" t="str">
        <f t="shared" si="40"/>
        <v/>
      </c>
      <c r="BP271" s="26" t="str">
        <f t="shared" si="41"/>
        <v/>
      </c>
      <c r="BQ271" s="26" t="str">
        <f t="shared" si="42"/>
        <v>-1</v>
      </c>
      <c r="BS271" s="26" t="str">
        <f t="shared" si="43"/>
        <v>-1</v>
      </c>
      <c r="BT271" s="26" t="str">
        <f t="shared" si="44"/>
        <v>-1</v>
      </c>
      <c r="BU271" s="26" t="str">
        <f t="shared" si="45"/>
        <v>-1</v>
      </c>
    </row>
    <row r="272" spans="1:73">
      <c r="A272" s="24" t="str">
        <f>IF(B272="","",IF(AND(B272&gt;1,Rapporteringskod!E272="Hela året"),"ÖVR"&amp;"1-"&amp;Rapporteringskod!A$2&amp;"-"&amp;Rapporteringskod!D$2&amp;"-"&amp;ROW(B271),IF(AND(B272&gt;1,Rapporteringskod!E272="Jan-Okt"),"ÖVR"&amp;"1-"&amp;Rapporteringskod!A$2&amp;"-"&amp;Rapporteringskod!D$2&amp;"-"&amp;ROW(B271),"ÖVR"&amp;"2-"&amp;Rapporteringskod!A$2&amp;"-"&amp;Rapporteringskod!D$2&amp;"-"&amp;ROW(B271))))</f>
        <v/>
      </c>
      <c r="B272" s="25"/>
      <c r="C272" s="25"/>
      <c r="D272" s="27"/>
      <c r="E272" s="27"/>
      <c r="F272" s="25"/>
      <c r="G272" s="28" t="str">
        <f>IF(B272="","",VLOOKUP(B272,Koder!A$1:B$365,2,FALSE))</f>
        <v/>
      </c>
      <c r="H272" s="25"/>
      <c r="I272" s="25"/>
      <c r="J272" s="25"/>
      <c r="K272" s="27"/>
      <c r="L272" s="27"/>
      <c r="M272" s="29"/>
      <c r="N272" s="25"/>
      <c r="O272" s="29"/>
      <c r="P272" s="25"/>
      <c r="Q272" s="25"/>
      <c r="R272" s="25"/>
      <c r="BL272" s="26" t="str">
        <f t="shared" si="37"/>
        <v/>
      </c>
      <c r="BM272" s="26" t="str">
        <f t="shared" si="38"/>
        <v/>
      </c>
      <c r="BN272" s="26" t="str">
        <f t="shared" si="39"/>
        <v/>
      </c>
      <c r="BO272" s="26" t="str">
        <f t="shared" si="40"/>
        <v/>
      </c>
      <c r="BP272" s="26" t="str">
        <f t="shared" si="41"/>
        <v/>
      </c>
      <c r="BQ272" s="26" t="str">
        <f t="shared" si="42"/>
        <v>-1</v>
      </c>
      <c r="BS272" s="26" t="str">
        <f t="shared" si="43"/>
        <v>-1</v>
      </c>
      <c r="BT272" s="26" t="str">
        <f t="shared" si="44"/>
        <v>-1</v>
      </c>
      <c r="BU272" s="26" t="str">
        <f t="shared" si="45"/>
        <v>-1</v>
      </c>
    </row>
    <row r="273" spans="1:73">
      <c r="A273" s="24" t="str">
        <f>IF(B273="","",IF(AND(B273&gt;1,Rapporteringskod!E273="Hela året"),"ÖVR"&amp;"1-"&amp;Rapporteringskod!A$2&amp;"-"&amp;Rapporteringskod!D$2&amp;"-"&amp;ROW(B272),IF(AND(B273&gt;1,Rapporteringskod!E273="Jan-Okt"),"ÖVR"&amp;"1-"&amp;Rapporteringskod!A$2&amp;"-"&amp;Rapporteringskod!D$2&amp;"-"&amp;ROW(B272),"ÖVR"&amp;"2-"&amp;Rapporteringskod!A$2&amp;"-"&amp;Rapporteringskod!D$2&amp;"-"&amp;ROW(B272))))</f>
        <v/>
      </c>
      <c r="B273" s="25"/>
      <c r="C273" s="25"/>
      <c r="D273" s="27"/>
      <c r="E273" s="27"/>
      <c r="F273" s="25"/>
      <c r="G273" s="28" t="str">
        <f>IF(B273="","",VLOOKUP(B273,Koder!A$1:B$365,2,FALSE))</f>
        <v/>
      </c>
      <c r="H273" s="25"/>
      <c r="I273" s="25"/>
      <c r="J273" s="25"/>
      <c r="K273" s="27"/>
      <c r="L273" s="27"/>
      <c r="M273" s="29"/>
      <c r="N273" s="25"/>
      <c r="O273" s="29"/>
      <c r="P273" s="25"/>
      <c r="Q273" s="25"/>
      <c r="R273" s="25"/>
      <c r="BL273" s="26" t="str">
        <f t="shared" si="37"/>
        <v/>
      </c>
      <c r="BM273" s="26" t="str">
        <f t="shared" si="38"/>
        <v/>
      </c>
      <c r="BN273" s="26" t="str">
        <f t="shared" si="39"/>
        <v/>
      </c>
      <c r="BO273" s="26" t="str">
        <f t="shared" si="40"/>
        <v/>
      </c>
      <c r="BP273" s="26" t="str">
        <f t="shared" si="41"/>
        <v/>
      </c>
      <c r="BQ273" s="26" t="str">
        <f t="shared" si="42"/>
        <v>-1</v>
      </c>
      <c r="BS273" s="26" t="str">
        <f t="shared" si="43"/>
        <v>-1</v>
      </c>
      <c r="BT273" s="26" t="str">
        <f t="shared" si="44"/>
        <v>-1</v>
      </c>
      <c r="BU273" s="26" t="str">
        <f t="shared" si="45"/>
        <v>-1</v>
      </c>
    </row>
    <row r="274" spans="1:73">
      <c r="A274" s="24" t="str">
        <f>IF(B274="","",IF(AND(B274&gt;1,Rapporteringskod!E274="Hela året"),"ÖVR"&amp;"1-"&amp;Rapporteringskod!A$2&amp;"-"&amp;Rapporteringskod!D$2&amp;"-"&amp;ROW(B273),IF(AND(B274&gt;1,Rapporteringskod!E274="Jan-Okt"),"ÖVR"&amp;"1-"&amp;Rapporteringskod!A$2&amp;"-"&amp;Rapporteringskod!D$2&amp;"-"&amp;ROW(B273),"ÖVR"&amp;"2-"&amp;Rapporteringskod!A$2&amp;"-"&amp;Rapporteringskod!D$2&amp;"-"&amp;ROW(B273))))</f>
        <v/>
      </c>
      <c r="B274" s="25"/>
      <c r="C274" s="25"/>
      <c r="D274" s="27"/>
      <c r="E274" s="27"/>
      <c r="F274" s="25"/>
      <c r="G274" s="28" t="str">
        <f>IF(B274="","",VLOOKUP(B274,Koder!A$1:B$365,2,FALSE))</f>
        <v/>
      </c>
      <c r="H274" s="25"/>
      <c r="I274" s="25"/>
      <c r="J274" s="25"/>
      <c r="K274" s="27"/>
      <c r="L274" s="27"/>
      <c r="M274" s="29"/>
      <c r="N274" s="25"/>
      <c r="O274" s="29"/>
      <c r="P274" s="25"/>
      <c r="Q274" s="25"/>
      <c r="R274" s="25"/>
      <c r="BL274" s="26" t="str">
        <f t="shared" si="37"/>
        <v/>
      </c>
      <c r="BM274" s="26" t="str">
        <f t="shared" si="38"/>
        <v/>
      </c>
      <c r="BN274" s="26" t="str">
        <f t="shared" si="39"/>
        <v/>
      </c>
      <c r="BO274" s="26" t="str">
        <f t="shared" si="40"/>
        <v/>
      </c>
      <c r="BP274" s="26" t="str">
        <f t="shared" si="41"/>
        <v/>
      </c>
      <c r="BQ274" s="26" t="str">
        <f t="shared" si="42"/>
        <v>-1</v>
      </c>
      <c r="BS274" s="26" t="str">
        <f t="shared" si="43"/>
        <v>-1</v>
      </c>
      <c r="BT274" s="26" t="str">
        <f t="shared" si="44"/>
        <v>-1</v>
      </c>
      <c r="BU274" s="26" t="str">
        <f t="shared" si="45"/>
        <v>-1</v>
      </c>
    </row>
    <row r="275" spans="1:73">
      <c r="A275" s="24" t="str">
        <f>IF(B275="","",IF(AND(B275&gt;1,Rapporteringskod!E275="Hela året"),"ÖVR"&amp;"1-"&amp;Rapporteringskod!A$2&amp;"-"&amp;Rapporteringskod!D$2&amp;"-"&amp;ROW(B274),IF(AND(B275&gt;1,Rapporteringskod!E275="Jan-Okt"),"ÖVR"&amp;"1-"&amp;Rapporteringskod!A$2&amp;"-"&amp;Rapporteringskod!D$2&amp;"-"&amp;ROW(B274),"ÖVR"&amp;"2-"&amp;Rapporteringskod!A$2&amp;"-"&amp;Rapporteringskod!D$2&amp;"-"&amp;ROW(B274))))</f>
        <v/>
      </c>
      <c r="B275" s="25"/>
      <c r="C275" s="25"/>
      <c r="D275" s="27"/>
      <c r="E275" s="27"/>
      <c r="F275" s="25"/>
      <c r="G275" s="28" t="str">
        <f>IF(B275="","",VLOOKUP(B275,Koder!A$1:B$365,2,FALSE))</f>
        <v/>
      </c>
      <c r="H275" s="25"/>
      <c r="I275" s="25"/>
      <c r="J275" s="25"/>
      <c r="K275" s="27"/>
      <c r="L275" s="27"/>
      <c r="M275" s="29"/>
      <c r="N275" s="25"/>
      <c r="O275" s="29"/>
      <c r="P275" s="25"/>
      <c r="Q275" s="25"/>
      <c r="R275" s="25"/>
      <c r="BL275" s="26" t="str">
        <f t="shared" si="37"/>
        <v/>
      </c>
      <c r="BM275" s="26" t="str">
        <f t="shared" si="38"/>
        <v/>
      </c>
      <c r="BN275" s="26" t="str">
        <f t="shared" si="39"/>
        <v/>
      </c>
      <c r="BO275" s="26" t="str">
        <f t="shared" si="40"/>
        <v/>
      </c>
      <c r="BP275" s="26" t="str">
        <f t="shared" si="41"/>
        <v/>
      </c>
      <c r="BQ275" s="26" t="str">
        <f t="shared" si="42"/>
        <v>-1</v>
      </c>
      <c r="BS275" s="26" t="str">
        <f t="shared" si="43"/>
        <v>-1</v>
      </c>
      <c r="BT275" s="26" t="str">
        <f t="shared" si="44"/>
        <v>-1</v>
      </c>
      <c r="BU275" s="26" t="str">
        <f t="shared" si="45"/>
        <v>-1</v>
      </c>
    </row>
    <row r="276" spans="1:73">
      <c r="A276" s="24" t="str">
        <f>IF(B276="","",IF(AND(B276&gt;1,Rapporteringskod!E276="Hela året"),"ÖVR"&amp;"1-"&amp;Rapporteringskod!A$2&amp;"-"&amp;Rapporteringskod!D$2&amp;"-"&amp;ROW(B275),IF(AND(B276&gt;1,Rapporteringskod!E276="Jan-Okt"),"ÖVR"&amp;"1-"&amp;Rapporteringskod!A$2&amp;"-"&amp;Rapporteringskod!D$2&amp;"-"&amp;ROW(B275),"ÖVR"&amp;"2-"&amp;Rapporteringskod!A$2&amp;"-"&amp;Rapporteringskod!D$2&amp;"-"&amp;ROW(B275))))</f>
        <v/>
      </c>
      <c r="B276" s="25"/>
      <c r="C276" s="25"/>
      <c r="D276" s="27"/>
      <c r="E276" s="27"/>
      <c r="F276" s="25"/>
      <c r="G276" s="28" t="str">
        <f>IF(B276="","",VLOOKUP(B276,Koder!A$1:B$365,2,FALSE))</f>
        <v/>
      </c>
      <c r="H276" s="25"/>
      <c r="I276" s="25"/>
      <c r="J276" s="25"/>
      <c r="K276" s="27"/>
      <c r="L276" s="27"/>
      <c r="M276" s="29"/>
      <c r="N276" s="25"/>
      <c r="O276" s="29"/>
      <c r="P276" s="25"/>
      <c r="Q276" s="25"/>
      <c r="R276" s="25"/>
      <c r="BL276" s="26" t="str">
        <f t="shared" si="37"/>
        <v/>
      </c>
      <c r="BM276" s="26" t="str">
        <f t="shared" si="38"/>
        <v/>
      </c>
      <c r="BN276" s="26" t="str">
        <f t="shared" si="39"/>
        <v/>
      </c>
      <c r="BO276" s="26" t="str">
        <f t="shared" si="40"/>
        <v/>
      </c>
      <c r="BP276" s="26" t="str">
        <f t="shared" si="41"/>
        <v/>
      </c>
      <c r="BQ276" s="26" t="str">
        <f t="shared" si="42"/>
        <v>-1</v>
      </c>
      <c r="BS276" s="26" t="str">
        <f t="shared" si="43"/>
        <v>-1</v>
      </c>
      <c r="BT276" s="26" t="str">
        <f t="shared" si="44"/>
        <v>-1</v>
      </c>
      <c r="BU276" s="26" t="str">
        <f t="shared" si="45"/>
        <v>-1</v>
      </c>
    </row>
    <row r="277" spans="1:73">
      <c r="A277" s="24" t="str">
        <f>IF(B277="","",IF(AND(B277&gt;1,Rapporteringskod!E277="Hela året"),"ÖVR"&amp;"1-"&amp;Rapporteringskod!A$2&amp;"-"&amp;Rapporteringskod!D$2&amp;"-"&amp;ROW(B276),IF(AND(B277&gt;1,Rapporteringskod!E277="Jan-Okt"),"ÖVR"&amp;"1-"&amp;Rapporteringskod!A$2&amp;"-"&amp;Rapporteringskod!D$2&amp;"-"&amp;ROW(B276),"ÖVR"&amp;"2-"&amp;Rapporteringskod!A$2&amp;"-"&amp;Rapporteringskod!D$2&amp;"-"&amp;ROW(B276))))</f>
        <v/>
      </c>
      <c r="B277" s="25"/>
      <c r="C277" s="25"/>
      <c r="D277" s="27"/>
      <c r="E277" s="27"/>
      <c r="F277" s="25"/>
      <c r="G277" s="28" t="str">
        <f>IF(B277="","",VLOOKUP(B277,Koder!A$1:B$365,2,FALSE))</f>
        <v/>
      </c>
      <c r="H277" s="25"/>
      <c r="I277" s="25"/>
      <c r="J277" s="25"/>
      <c r="K277" s="27"/>
      <c r="L277" s="27"/>
      <c r="M277" s="29"/>
      <c r="N277" s="25"/>
      <c r="O277" s="29"/>
      <c r="P277" s="25"/>
      <c r="Q277" s="25"/>
      <c r="R277" s="25"/>
      <c r="BL277" s="26" t="str">
        <f t="shared" si="37"/>
        <v/>
      </c>
      <c r="BM277" s="26" t="str">
        <f t="shared" si="38"/>
        <v/>
      </c>
      <c r="BN277" s="26" t="str">
        <f t="shared" si="39"/>
        <v/>
      </c>
      <c r="BO277" s="26" t="str">
        <f t="shared" si="40"/>
        <v/>
      </c>
      <c r="BP277" s="26" t="str">
        <f t="shared" si="41"/>
        <v/>
      </c>
      <c r="BQ277" s="26" t="str">
        <f t="shared" si="42"/>
        <v>-1</v>
      </c>
      <c r="BS277" s="26" t="str">
        <f t="shared" si="43"/>
        <v>-1</v>
      </c>
      <c r="BT277" s="26" t="str">
        <f t="shared" si="44"/>
        <v>-1</v>
      </c>
      <c r="BU277" s="26" t="str">
        <f t="shared" si="45"/>
        <v>-1</v>
      </c>
    </row>
    <row r="278" spans="1:73">
      <c r="A278" s="24" t="str">
        <f>IF(B278="","",IF(AND(B278&gt;1,Rapporteringskod!E278="Hela året"),"ÖVR"&amp;"1-"&amp;Rapporteringskod!A$2&amp;"-"&amp;Rapporteringskod!D$2&amp;"-"&amp;ROW(B277),IF(AND(B278&gt;1,Rapporteringskod!E278="Jan-Okt"),"ÖVR"&amp;"1-"&amp;Rapporteringskod!A$2&amp;"-"&amp;Rapporteringskod!D$2&amp;"-"&amp;ROW(B277),"ÖVR"&amp;"2-"&amp;Rapporteringskod!A$2&amp;"-"&amp;Rapporteringskod!D$2&amp;"-"&amp;ROW(B277))))</f>
        <v/>
      </c>
      <c r="B278" s="25"/>
      <c r="C278" s="25"/>
      <c r="D278" s="27"/>
      <c r="E278" s="27"/>
      <c r="F278" s="25"/>
      <c r="G278" s="28" t="str">
        <f>IF(B278="","",VLOOKUP(B278,Koder!A$1:B$365,2,FALSE))</f>
        <v/>
      </c>
      <c r="H278" s="25"/>
      <c r="I278" s="25"/>
      <c r="J278" s="25"/>
      <c r="K278" s="27"/>
      <c r="L278" s="27"/>
      <c r="M278" s="29"/>
      <c r="N278" s="25"/>
      <c r="O278" s="29"/>
      <c r="P278" s="25"/>
      <c r="Q278" s="25"/>
      <c r="R278" s="25"/>
      <c r="BL278" s="26" t="str">
        <f t="shared" si="37"/>
        <v/>
      </c>
      <c r="BM278" s="26" t="str">
        <f t="shared" si="38"/>
        <v/>
      </c>
      <c r="BN278" s="26" t="str">
        <f t="shared" si="39"/>
        <v/>
      </c>
      <c r="BO278" s="26" t="str">
        <f t="shared" si="40"/>
        <v/>
      </c>
      <c r="BP278" s="26" t="str">
        <f t="shared" si="41"/>
        <v/>
      </c>
      <c r="BQ278" s="26" t="str">
        <f t="shared" si="42"/>
        <v>-1</v>
      </c>
      <c r="BS278" s="26" t="str">
        <f t="shared" si="43"/>
        <v>-1</v>
      </c>
      <c r="BT278" s="26" t="str">
        <f t="shared" si="44"/>
        <v>-1</v>
      </c>
      <c r="BU278" s="26" t="str">
        <f t="shared" si="45"/>
        <v>-1</v>
      </c>
    </row>
    <row r="279" spans="1:73">
      <c r="A279" s="24" t="str">
        <f>IF(B279="","",IF(AND(B279&gt;1,Rapporteringskod!E279="Hela året"),"ÖVR"&amp;"1-"&amp;Rapporteringskod!A$2&amp;"-"&amp;Rapporteringskod!D$2&amp;"-"&amp;ROW(B278),IF(AND(B279&gt;1,Rapporteringskod!E279="Jan-Okt"),"ÖVR"&amp;"1-"&amp;Rapporteringskod!A$2&amp;"-"&amp;Rapporteringskod!D$2&amp;"-"&amp;ROW(B278),"ÖVR"&amp;"2-"&amp;Rapporteringskod!A$2&amp;"-"&amp;Rapporteringskod!D$2&amp;"-"&amp;ROW(B278))))</f>
        <v/>
      </c>
      <c r="B279" s="25"/>
      <c r="C279" s="25"/>
      <c r="D279" s="27"/>
      <c r="E279" s="27"/>
      <c r="F279" s="25"/>
      <c r="G279" s="28" t="str">
        <f>IF(B279="","",VLOOKUP(B279,Koder!A$1:B$365,2,FALSE))</f>
        <v/>
      </c>
      <c r="H279" s="25"/>
      <c r="I279" s="25"/>
      <c r="J279" s="25"/>
      <c r="K279" s="27"/>
      <c r="L279" s="27"/>
      <c r="M279" s="29"/>
      <c r="N279" s="25"/>
      <c r="O279" s="29"/>
      <c r="P279" s="25"/>
      <c r="Q279" s="25"/>
      <c r="R279" s="25"/>
      <c r="BL279" s="26" t="str">
        <f t="shared" si="37"/>
        <v/>
      </c>
      <c r="BM279" s="26" t="str">
        <f t="shared" si="38"/>
        <v/>
      </c>
      <c r="BN279" s="26" t="str">
        <f t="shared" si="39"/>
        <v/>
      </c>
      <c r="BO279" s="26" t="str">
        <f t="shared" si="40"/>
        <v/>
      </c>
      <c r="BP279" s="26" t="str">
        <f t="shared" si="41"/>
        <v/>
      </c>
      <c r="BQ279" s="26" t="str">
        <f t="shared" si="42"/>
        <v>-1</v>
      </c>
      <c r="BS279" s="26" t="str">
        <f t="shared" si="43"/>
        <v>-1</v>
      </c>
      <c r="BT279" s="26" t="str">
        <f t="shared" si="44"/>
        <v>-1</v>
      </c>
      <c r="BU279" s="26" t="str">
        <f t="shared" si="45"/>
        <v>-1</v>
      </c>
    </row>
    <row r="280" spans="1:73">
      <c r="A280" s="24" t="str">
        <f>IF(B280="","",IF(AND(B280&gt;1,Rapporteringskod!E280="Hela året"),"ÖVR"&amp;"1-"&amp;Rapporteringskod!A$2&amp;"-"&amp;Rapporteringskod!D$2&amp;"-"&amp;ROW(B279),IF(AND(B280&gt;1,Rapporteringskod!E280="Jan-Okt"),"ÖVR"&amp;"1-"&amp;Rapporteringskod!A$2&amp;"-"&amp;Rapporteringskod!D$2&amp;"-"&amp;ROW(B279),"ÖVR"&amp;"2-"&amp;Rapporteringskod!A$2&amp;"-"&amp;Rapporteringskod!D$2&amp;"-"&amp;ROW(B279))))</f>
        <v/>
      </c>
      <c r="B280" s="25"/>
      <c r="C280" s="25"/>
      <c r="D280" s="27"/>
      <c r="E280" s="27"/>
      <c r="F280" s="25"/>
      <c r="G280" s="28" t="str">
        <f>IF(B280="","",VLOOKUP(B280,Koder!A$1:B$365,2,FALSE))</f>
        <v/>
      </c>
      <c r="H280" s="25"/>
      <c r="I280" s="25"/>
      <c r="J280" s="25"/>
      <c r="K280" s="27"/>
      <c r="L280" s="27"/>
      <c r="M280" s="29"/>
      <c r="N280" s="25"/>
      <c r="O280" s="29"/>
      <c r="P280" s="25"/>
      <c r="Q280" s="25"/>
      <c r="R280" s="25"/>
      <c r="BL280" s="26" t="str">
        <f t="shared" si="37"/>
        <v/>
      </c>
      <c r="BM280" s="26" t="str">
        <f t="shared" si="38"/>
        <v/>
      </c>
      <c r="BN280" s="26" t="str">
        <f t="shared" si="39"/>
        <v/>
      </c>
      <c r="BO280" s="26" t="str">
        <f t="shared" si="40"/>
        <v/>
      </c>
      <c r="BP280" s="26" t="str">
        <f t="shared" si="41"/>
        <v/>
      </c>
      <c r="BQ280" s="26" t="str">
        <f t="shared" si="42"/>
        <v>-1</v>
      </c>
      <c r="BS280" s="26" t="str">
        <f t="shared" si="43"/>
        <v>-1</v>
      </c>
      <c r="BT280" s="26" t="str">
        <f t="shared" si="44"/>
        <v>-1</v>
      </c>
      <c r="BU280" s="26" t="str">
        <f t="shared" si="45"/>
        <v>-1</v>
      </c>
    </row>
    <row r="281" spans="1:73">
      <c r="A281" s="24" t="str">
        <f>IF(B281="","",IF(AND(B281&gt;1,Rapporteringskod!E281="Hela året"),"ÖVR"&amp;"1-"&amp;Rapporteringskod!A$2&amp;"-"&amp;Rapporteringskod!D$2&amp;"-"&amp;ROW(B280),IF(AND(B281&gt;1,Rapporteringskod!E281="Jan-Okt"),"ÖVR"&amp;"1-"&amp;Rapporteringskod!A$2&amp;"-"&amp;Rapporteringskod!D$2&amp;"-"&amp;ROW(B280),"ÖVR"&amp;"2-"&amp;Rapporteringskod!A$2&amp;"-"&amp;Rapporteringskod!D$2&amp;"-"&amp;ROW(B280))))</f>
        <v/>
      </c>
      <c r="B281" s="25"/>
      <c r="C281" s="25"/>
      <c r="D281" s="27"/>
      <c r="E281" s="27"/>
      <c r="F281" s="25"/>
      <c r="G281" s="28" t="str">
        <f>IF(B281="","",VLOOKUP(B281,Koder!A$1:B$365,2,FALSE))</f>
        <v/>
      </c>
      <c r="H281" s="25"/>
      <c r="I281" s="25"/>
      <c r="J281" s="25"/>
      <c r="K281" s="27"/>
      <c r="L281" s="27"/>
      <c r="M281" s="29"/>
      <c r="N281" s="25"/>
      <c r="O281" s="29"/>
      <c r="P281" s="25"/>
      <c r="Q281" s="25"/>
      <c r="R281" s="25"/>
      <c r="BL281" s="26" t="str">
        <f t="shared" si="37"/>
        <v/>
      </c>
      <c r="BM281" s="26" t="str">
        <f t="shared" si="38"/>
        <v/>
      </c>
      <c r="BN281" s="26" t="str">
        <f t="shared" si="39"/>
        <v/>
      </c>
      <c r="BO281" s="26" t="str">
        <f t="shared" si="40"/>
        <v/>
      </c>
      <c r="BP281" s="26" t="str">
        <f t="shared" si="41"/>
        <v/>
      </c>
      <c r="BQ281" s="26" t="str">
        <f t="shared" si="42"/>
        <v>-1</v>
      </c>
      <c r="BS281" s="26" t="str">
        <f t="shared" si="43"/>
        <v>-1</v>
      </c>
      <c r="BT281" s="26" t="str">
        <f t="shared" si="44"/>
        <v>-1</v>
      </c>
      <c r="BU281" s="26" t="str">
        <f t="shared" si="45"/>
        <v>-1</v>
      </c>
    </row>
    <row r="282" spans="1:73">
      <c r="A282" s="24" t="str">
        <f>IF(B282="","",IF(AND(B282&gt;1,Rapporteringskod!E282="Hela året"),"ÖVR"&amp;"1-"&amp;Rapporteringskod!A$2&amp;"-"&amp;Rapporteringskod!D$2&amp;"-"&amp;ROW(B281),IF(AND(B282&gt;1,Rapporteringskod!E282="Jan-Okt"),"ÖVR"&amp;"1-"&amp;Rapporteringskod!A$2&amp;"-"&amp;Rapporteringskod!D$2&amp;"-"&amp;ROW(B281),"ÖVR"&amp;"2-"&amp;Rapporteringskod!A$2&amp;"-"&amp;Rapporteringskod!D$2&amp;"-"&amp;ROW(B281))))</f>
        <v/>
      </c>
      <c r="B282" s="25"/>
      <c r="C282" s="25"/>
      <c r="D282" s="27"/>
      <c r="E282" s="27"/>
      <c r="F282" s="25"/>
      <c r="G282" s="28" t="str">
        <f>IF(B282="","",VLOOKUP(B282,Koder!A$1:B$365,2,FALSE))</f>
        <v/>
      </c>
      <c r="H282" s="25"/>
      <c r="I282" s="25"/>
      <c r="J282" s="25"/>
      <c r="K282" s="27"/>
      <c r="L282" s="27"/>
      <c r="M282" s="29"/>
      <c r="N282" s="25"/>
      <c r="O282" s="29"/>
      <c r="P282" s="25"/>
      <c r="Q282" s="25"/>
      <c r="R282" s="25"/>
      <c r="BL282" s="26" t="str">
        <f t="shared" si="37"/>
        <v/>
      </c>
      <c r="BM282" s="26" t="str">
        <f t="shared" si="38"/>
        <v/>
      </c>
      <c r="BN282" s="26" t="str">
        <f t="shared" si="39"/>
        <v/>
      </c>
      <c r="BO282" s="26" t="str">
        <f t="shared" si="40"/>
        <v/>
      </c>
      <c r="BP282" s="26" t="str">
        <f t="shared" si="41"/>
        <v/>
      </c>
      <c r="BQ282" s="26" t="str">
        <f t="shared" si="42"/>
        <v>-1</v>
      </c>
      <c r="BS282" s="26" t="str">
        <f t="shared" si="43"/>
        <v>-1</v>
      </c>
      <c r="BT282" s="26" t="str">
        <f t="shared" si="44"/>
        <v>-1</v>
      </c>
      <c r="BU282" s="26" t="str">
        <f t="shared" si="45"/>
        <v>-1</v>
      </c>
    </row>
    <row r="283" spans="1:73">
      <c r="A283" s="24" t="str">
        <f>IF(B283="","",IF(AND(B283&gt;1,Rapporteringskod!E283="Hela året"),"ÖVR"&amp;"1-"&amp;Rapporteringskod!A$2&amp;"-"&amp;Rapporteringskod!D$2&amp;"-"&amp;ROW(B282),IF(AND(B283&gt;1,Rapporteringskod!E283="Jan-Okt"),"ÖVR"&amp;"1-"&amp;Rapporteringskod!A$2&amp;"-"&amp;Rapporteringskod!D$2&amp;"-"&amp;ROW(B282),"ÖVR"&amp;"2-"&amp;Rapporteringskod!A$2&amp;"-"&amp;Rapporteringskod!D$2&amp;"-"&amp;ROW(B282))))</f>
        <v/>
      </c>
      <c r="B283" s="25"/>
      <c r="C283" s="25"/>
      <c r="D283" s="27"/>
      <c r="E283" s="27"/>
      <c r="F283" s="25"/>
      <c r="G283" s="28" t="str">
        <f>IF(B283="","",VLOOKUP(B283,Koder!A$1:B$365,2,FALSE))</f>
        <v/>
      </c>
      <c r="H283" s="25"/>
      <c r="I283" s="25"/>
      <c r="J283" s="25"/>
      <c r="K283" s="27"/>
      <c r="L283" s="27"/>
      <c r="M283" s="29"/>
      <c r="N283" s="25"/>
      <c r="O283" s="29"/>
      <c r="P283" s="25"/>
      <c r="Q283" s="25"/>
      <c r="R283" s="25"/>
      <c r="BL283" s="26" t="str">
        <f t="shared" si="37"/>
        <v/>
      </c>
      <c r="BM283" s="26" t="str">
        <f t="shared" si="38"/>
        <v/>
      </c>
      <c r="BN283" s="26" t="str">
        <f t="shared" si="39"/>
        <v/>
      </c>
      <c r="BO283" s="26" t="str">
        <f t="shared" si="40"/>
        <v/>
      </c>
      <c r="BP283" s="26" t="str">
        <f t="shared" si="41"/>
        <v/>
      </c>
      <c r="BQ283" s="26" t="str">
        <f t="shared" si="42"/>
        <v>-1</v>
      </c>
      <c r="BS283" s="26" t="str">
        <f t="shared" si="43"/>
        <v>-1</v>
      </c>
      <c r="BT283" s="26" t="str">
        <f t="shared" si="44"/>
        <v>-1</v>
      </c>
      <c r="BU283" s="26" t="str">
        <f t="shared" si="45"/>
        <v>-1</v>
      </c>
    </row>
    <row r="284" spans="1:73">
      <c r="A284" s="24" t="str">
        <f>IF(B284="","",IF(AND(B284&gt;1,Rapporteringskod!E284="Hela året"),"ÖVR"&amp;"1-"&amp;Rapporteringskod!A$2&amp;"-"&amp;Rapporteringskod!D$2&amp;"-"&amp;ROW(B283),IF(AND(B284&gt;1,Rapporteringskod!E284="Jan-Okt"),"ÖVR"&amp;"1-"&amp;Rapporteringskod!A$2&amp;"-"&amp;Rapporteringskod!D$2&amp;"-"&amp;ROW(B283),"ÖVR"&amp;"2-"&amp;Rapporteringskod!A$2&amp;"-"&amp;Rapporteringskod!D$2&amp;"-"&amp;ROW(B283))))</f>
        <v/>
      </c>
      <c r="B284" s="25"/>
      <c r="C284" s="25"/>
      <c r="D284" s="27"/>
      <c r="E284" s="27"/>
      <c r="F284" s="25"/>
      <c r="G284" s="28" t="str">
        <f>IF(B284="","",VLOOKUP(B284,Koder!A$1:B$365,2,FALSE))</f>
        <v/>
      </c>
      <c r="H284" s="25"/>
      <c r="I284" s="25"/>
      <c r="J284" s="25"/>
      <c r="K284" s="27"/>
      <c r="L284" s="27"/>
      <c r="M284" s="29"/>
      <c r="N284" s="25"/>
      <c r="O284" s="29"/>
      <c r="P284" s="25"/>
      <c r="Q284" s="25"/>
      <c r="R284" s="25"/>
      <c r="BL284" s="26" t="str">
        <f t="shared" si="37"/>
        <v/>
      </c>
      <c r="BM284" s="26" t="str">
        <f t="shared" si="38"/>
        <v/>
      </c>
      <c r="BN284" s="26" t="str">
        <f t="shared" si="39"/>
        <v/>
      </c>
      <c r="BO284" s="26" t="str">
        <f t="shared" si="40"/>
        <v/>
      </c>
      <c r="BP284" s="26" t="str">
        <f t="shared" si="41"/>
        <v/>
      </c>
      <c r="BQ284" s="26" t="str">
        <f t="shared" si="42"/>
        <v>-1</v>
      </c>
      <c r="BS284" s="26" t="str">
        <f t="shared" si="43"/>
        <v>-1</v>
      </c>
      <c r="BT284" s="26" t="str">
        <f t="shared" si="44"/>
        <v>-1</v>
      </c>
      <c r="BU284" s="26" t="str">
        <f t="shared" si="45"/>
        <v>-1</v>
      </c>
    </row>
    <row r="285" spans="1:73">
      <c r="A285" s="24" t="str">
        <f>IF(B285="","",IF(AND(B285&gt;1,Rapporteringskod!E285="Hela året"),"ÖVR"&amp;"1-"&amp;Rapporteringskod!A$2&amp;"-"&amp;Rapporteringskod!D$2&amp;"-"&amp;ROW(B284),IF(AND(B285&gt;1,Rapporteringskod!E285="Jan-Okt"),"ÖVR"&amp;"1-"&amp;Rapporteringskod!A$2&amp;"-"&amp;Rapporteringskod!D$2&amp;"-"&amp;ROW(B284),"ÖVR"&amp;"2-"&amp;Rapporteringskod!A$2&amp;"-"&amp;Rapporteringskod!D$2&amp;"-"&amp;ROW(B284))))</f>
        <v/>
      </c>
      <c r="B285" s="25"/>
      <c r="C285" s="25"/>
      <c r="D285" s="27"/>
      <c r="E285" s="27"/>
      <c r="F285" s="25"/>
      <c r="G285" s="28" t="str">
        <f>IF(B285="","",VLOOKUP(B285,Koder!A$1:B$365,2,FALSE))</f>
        <v/>
      </c>
      <c r="H285" s="25"/>
      <c r="I285" s="25"/>
      <c r="J285" s="25"/>
      <c r="K285" s="27"/>
      <c r="L285" s="27"/>
      <c r="M285" s="29"/>
      <c r="N285" s="25"/>
      <c r="O285" s="29"/>
      <c r="P285" s="25"/>
      <c r="Q285" s="25"/>
      <c r="R285" s="25"/>
      <c r="BL285" s="26" t="str">
        <f t="shared" si="37"/>
        <v/>
      </c>
      <c r="BM285" s="26" t="str">
        <f t="shared" si="38"/>
        <v/>
      </c>
      <c r="BN285" s="26" t="str">
        <f t="shared" si="39"/>
        <v/>
      </c>
      <c r="BO285" s="26" t="str">
        <f t="shared" si="40"/>
        <v/>
      </c>
      <c r="BP285" s="26" t="str">
        <f t="shared" si="41"/>
        <v/>
      </c>
      <c r="BQ285" s="26" t="str">
        <f t="shared" si="42"/>
        <v>-1</v>
      </c>
      <c r="BS285" s="26" t="str">
        <f t="shared" si="43"/>
        <v>-1</v>
      </c>
      <c r="BT285" s="26" t="str">
        <f t="shared" si="44"/>
        <v>-1</v>
      </c>
      <c r="BU285" s="26" t="str">
        <f t="shared" si="45"/>
        <v>-1</v>
      </c>
    </row>
    <row r="286" spans="1:73">
      <c r="A286" s="24" t="str">
        <f>IF(B286="","",IF(AND(B286&gt;1,Rapporteringskod!E286="Hela året"),"ÖVR"&amp;"1-"&amp;Rapporteringskod!A$2&amp;"-"&amp;Rapporteringskod!D$2&amp;"-"&amp;ROW(B285),IF(AND(B286&gt;1,Rapporteringskod!E286="Jan-Okt"),"ÖVR"&amp;"1-"&amp;Rapporteringskod!A$2&amp;"-"&amp;Rapporteringskod!D$2&amp;"-"&amp;ROW(B285),"ÖVR"&amp;"2-"&amp;Rapporteringskod!A$2&amp;"-"&amp;Rapporteringskod!D$2&amp;"-"&amp;ROW(B285))))</f>
        <v/>
      </c>
      <c r="B286" s="25"/>
      <c r="C286" s="25"/>
      <c r="D286" s="27"/>
      <c r="E286" s="27"/>
      <c r="F286" s="25"/>
      <c r="G286" s="28" t="str">
        <f>IF(B286="","",VLOOKUP(B286,Koder!A$1:B$365,2,FALSE))</f>
        <v/>
      </c>
      <c r="H286" s="25"/>
      <c r="I286" s="25"/>
      <c r="J286" s="25"/>
      <c r="K286" s="27"/>
      <c r="L286" s="27"/>
      <c r="M286" s="29"/>
      <c r="N286" s="25"/>
      <c r="O286" s="29"/>
      <c r="P286" s="25"/>
      <c r="Q286" s="25"/>
      <c r="R286" s="25"/>
      <c r="BL286" s="26" t="str">
        <f t="shared" si="37"/>
        <v/>
      </c>
      <c r="BM286" s="26" t="str">
        <f t="shared" si="38"/>
        <v/>
      </c>
      <c r="BN286" s="26" t="str">
        <f t="shared" si="39"/>
        <v/>
      </c>
      <c r="BO286" s="26" t="str">
        <f t="shared" si="40"/>
        <v/>
      </c>
      <c r="BP286" s="26" t="str">
        <f t="shared" si="41"/>
        <v/>
      </c>
      <c r="BQ286" s="26" t="str">
        <f t="shared" si="42"/>
        <v>-1</v>
      </c>
      <c r="BS286" s="26" t="str">
        <f t="shared" si="43"/>
        <v>-1</v>
      </c>
      <c r="BT286" s="26" t="str">
        <f t="shared" si="44"/>
        <v>-1</v>
      </c>
      <c r="BU286" s="26" t="str">
        <f t="shared" si="45"/>
        <v>-1</v>
      </c>
    </row>
    <row r="287" spans="1:73">
      <c r="A287" s="24" t="str">
        <f>IF(B287="","",IF(AND(B287&gt;1,Rapporteringskod!E287="Hela året"),"ÖVR"&amp;"1-"&amp;Rapporteringskod!A$2&amp;"-"&amp;Rapporteringskod!D$2&amp;"-"&amp;ROW(B286),IF(AND(B287&gt;1,Rapporteringskod!E287="Jan-Okt"),"ÖVR"&amp;"1-"&amp;Rapporteringskod!A$2&amp;"-"&amp;Rapporteringskod!D$2&amp;"-"&amp;ROW(B286),"ÖVR"&amp;"2-"&amp;Rapporteringskod!A$2&amp;"-"&amp;Rapporteringskod!D$2&amp;"-"&amp;ROW(B286))))</f>
        <v/>
      </c>
      <c r="B287" s="25"/>
      <c r="C287" s="25"/>
      <c r="D287" s="27"/>
      <c r="E287" s="27"/>
      <c r="F287" s="25"/>
      <c r="G287" s="28" t="str">
        <f>IF(B287="","",VLOOKUP(B287,Koder!A$1:B$365,2,FALSE))</f>
        <v/>
      </c>
      <c r="H287" s="25"/>
      <c r="I287" s="25"/>
      <c r="J287" s="25"/>
      <c r="K287" s="27"/>
      <c r="L287" s="27"/>
      <c r="M287" s="29"/>
      <c r="N287" s="25"/>
      <c r="O287" s="29"/>
      <c r="P287" s="25"/>
      <c r="Q287" s="25"/>
      <c r="R287" s="25"/>
      <c r="BL287" s="26" t="str">
        <f t="shared" si="37"/>
        <v/>
      </c>
      <c r="BM287" s="26" t="str">
        <f t="shared" si="38"/>
        <v/>
      </c>
      <c r="BN287" s="26" t="str">
        <f t="shared" si="39"/>
        <v/>
      </c>
      <c r="BO287" s="26" t="str">
        <f t="shared" si="40"/>
        <v/>
      </c>
      <c r="BP287" s="26" t="str">
        <f t="shared" si="41"/>
        <v/>
      </c>
      <c r="BQ287" s="26" t="str">
        <f t="shared" si="42"/>
        <v>-1</v>
      </c>
      <c r="BS287" s="26" t="str">
        <f t="shared" si="43"/>
        <v>-1</v>
      </c>
      <c r="BT287" s="26" t="str">
        <f t="shared" si="44"/>
        <v>-1</v>
      </c>
      <c r="BU287" s="26" t="str">
        <f t="shared" si="45"/>
        <v>-1</v>
      </c>
    </row>
    <row r="288" spans="1:73">
      <c r="A288" s="24" t="str">
        <f>IF(B288="","",IF(AND(B288&gt;1,Rapporteringskod!E288="Hela året"),"ÖVR"&amp;"1-"&amp;Rapporteringskod!A$2&amp;"-"&amp;Rapporteringskod!D$2&amp;"-"&amp;ROW(B287),IF(AND(B288&gt;1,Rapporteringskod!E288="Jan-Okt"),"ÖVR"&amp;"1-"&amp;Rapporteringskod!A$2&amp;"-"&amp;Rapporteringskod!D$2&amp;"-"&amp;ROW(B287),"ÖVR"&amp;"2-"&amp;Rapporteringskod!A$2&amp;"-"&amp;Rapporteringskod!D$2&amp;"-"&amp;ROW(B287))))</f>
        <v/>
      </c>
      <c r="B288" s="25"/>
      <c r="C288" s="25"/>
      <c r="D288" s="27"/>
      <c r="E288" s="27"/>
      <c r="F288" s="25"/>
      <c r="G288" s="28" t="str">
        <f>IF(B288="","",VLOOKUP(B288,Koder!A$1:B$365,2,FALSE))</f>
        <v/>
      </c>
      <c r="H288" s="25"/>
      <c r="I288" s="25"/>
      <c r="J288" s="25"/>
      <c r="K288" s="27"/>
      <c r="L288" s="27"/>
      <c r="M288" s="29"/>
      <c r="N288" s="25"/>
      <c r="O288" s="29"/>
      <c r="P288" s="25"/>
      <c r="Q288" s="25"/>
      <c r="R288" s="25"/>
      <c r="BL288" s="26" t="str">
        <f t="shared" si="37"/>
        <v/>
      </c>
      <c r="BM288" s="26" t="str">
        <f t="shared" si="38"/>
        <v/>
      </c>
      <c r="BN288" s="26" t="str">
        <f t="shared" si="39"/>
        <v/>
      </c>
      <c r="BO288" s="26" t="str">
        <f t="shared" si="40"/>
        <v/>
      </c>
      <c r="BP288" s="26" t="str">
        <f t="shared" si="41"/>
        <v/>
      </c>
      <c r="BQ288" s="26" t="str">
        <f t="shared" si="42"/>
        <v>-1</v>
      </c>
      <c r="BS288" s="26" t="str">
        <f t="shared" si="43"/>
        <v>-1</v>
      </c>
      <c r="BT288" s="26" t="str">
        <f t="shared" si="44"/>
        <v>-1</v>
      </c>
      <c r="BU288" s="26" t="str">
        <f t="shared" si="45"/>
        <v>-1</v>
      </c>
    </row>
    <row r="289" spans="1:73">
      <c r="A289" s="24" t="str">
        <f>IF(B289="","",IF(AND(B289&gt;1,Rapporteringskod!E289="Hela året"),"ÖVR"&amp;"1-"&amp;Rapporteringskod!A$2&amp;"-"&amp;Rapporteringskod!D$2&amp;"-"&amp;ROW(B288),IF(AND(B289&gt;1,Rapporteringskod!E289="Jan-Okt"),"ÖVR"&amp;"1-"&amp;Rapporteringskod!A$2&amp;"-"&amp;Rapporteringskod!D$2&amp;"-"&amp;ROW(B288),"ÖVR"&amp;"2-"&amp;Rapporteringskod!A$2&amp;"-"&amp;Rapporteringskod!D$2&amp;"-"&amp;ROW(B288))))</f>
        <v/>
      </c>
      <c r="B289" s="25"/>
      <c r="C289" s="25"/>
      <c r="D289" s="27"/>
      <c r="E289" s="27"/>
      <c r="F289" s="25"/>
      <c r="G289" s="28" t="str">
        <f>IF(B289="","",VLOOKUP(B289,Koder!A$1:B$365,2,FALSE))</f>
        <v/>
      </c>
      <c r="H289" s="25"/>
      <c r="I289" s="25"/>
      <c r="J289" s="25"/>
      <c r="K289" s="27"/>
      <c r="L289" s="27"/>
      <c r="M289" s="29"/>
      <c r="N289" s="25"/>
      <c r="O289" s="29"/>
      <c r="P289" s="25"/>
      <c r="Q289" s="25"/>
      <c r="R289" s="25"/>
      <c r="BL289" s="26" t="str">
        <f t="shared" si="37"/>
        <v/>
      </c>
      <c r="BM289" s="26" t="str">
        <f t="shared" si="38"/>
        <v/>
      </c>
      <c r="BN289" s="26" t="str">
        <f t="shared" si="39"/>
        <v/>
      </c>
      <c r="BO289" s="26" t="str">
        <f t="shared" si="40"/>
        <v/>
      </c>
      <c r="BP289" s="26" t="str">
        <f t="shared" si="41"/>
        <v/>
      </c>
      <c r="BQ289" s="26" t="str">
        <f t="shared" si="42"/>
        <v>-1</v>
      </c>
      <c r="BS289" s="26" t="str">
        <f t="shared" si="43"/>
        <v>-1</v>
      </c>
      <c r="BT289" s="26" t="str">
        <f t="shared" si="44"/>
        <v>-1</v>
      </c>
      <c r="BU289" s="26" t="str">
        <f t="shared" si="45"/>
        <v>-1</v>
      </c>
    </row>
    <row r="290" spans="1:73">
      <c r="A290" s="24" t="str">
        <f>IF(B290="","",IF(AND(B290&gt;1,Rapporteringskod!E290="Hela året"),"ÖVR"&amp;"1-"&amp;Rapporteringskod!A$2&amp;"-"&amp;Rapporteringskod!D$2&amp;"-"&amp;ROW(B289),IF(AND(B290&gt;1,Rapporteringskod!E290="Jan-Okt"),"ÖVR"&amp;"1-"&amp;Rapporteringskod!A$2&amp;"-"&amp;Rapporteringskod!D$2&amp;"-"&amp;ROW(B289),"ÖVR"&amp;"2-"&amp;Rapporteringskod!A$2&amp;"-"&amp;Rapporteringskod!D$2&amp;"-"&amp;ROW(B289))))</f>
        <v/>
      </c>
      <c r="B290" s="25"/>
      <c r="C290" s="25"/>
      <c r="D290" s="27"/>
      <c r="E290" s="27"/>
      <c r="F290" s="25"/>
      <c r="G290" s="28" t="str">
        <f>IF(B290="","",VLOOKUP(B290,Koder!A$1:B$365,2,FALSE))</f>
        <v/>
      </c>
      <c r="H290" s="25"/>
      <c r="I290" s="25"/>
      <c r="J290" s="25"/>
      <c r="K290" s="27"/>
      <c r="L290" s="27"/>
      <c r="M290" s="29"/>
      <c r="N290" s="25"/>
      <c r="O290" s="29"/>
      <c r="P290" s="25"/>
      <c r="Q290" s="25"/>
      <c r="R290" s="25"/>
      <c r="BL290" s="26" t="str">
        <f t="shared" si="37"/>
        <v/>
      </c>
      <c r="BM290" s="26" t="str">
        <f t="shared" si="38"/>
        <v/>
      </c>
      <c r="BN290" s="26" t="str">
        <f t="shared" si="39"/>
        <v/>
      </c>
      <c r="BO290" s="26" t="str">
        <f t="shared" si="40"/>
        <v/>
      </c>
      <c r="BP290" s="26" t="str">
        <f t="shared" si="41"/>
        <v/>
      </c>
      <c r="BQ290" s="26" t="str">
        <f t="shared" si="42"/>
        <v>-1</v>
      </c>
      <c r="BS290" s="26" t="str">
        <f t="shared" si="43"/>
        <v>-1</v>
      </c>
      <c r="BT290" s="26" t="str">
        <f t="shared" si="44"/>
        <v>-1</v>
      </c>
      <c r="BU290" s="26" t="str">
        <f t="shared" si="45"/>
        <v>-1</v>
      </c>
    </row>
    <row r="291" spans="1:73">
      <c r="A291" s="24" t="str">
        <f>IF(B291="","",IF(AND(B291&gt;1,Rapporteringskod!E291="Hela året"),"ÖVR"&amp;"1-"&amp;Rapporteringskod!A$2&amp;"-"&amp;Rapporteringskod!D$2&amp;"-"&amp;ROW(B290),IF(AND(B291&gt;1,Rapporteringskod!E291="Jan-Okt"),"ÖVR"&amp;"1-"&amp;Rapporteringskod!A$2&amp;"-"&amp;Rapporteringskod!D$2&amp;"-"&amp;ROW(B290),"ÖVR"&amp;"2-"&amp;Rapporteringskod!A$2&amp;"-"&amp;Rapporteringskod!D$2&amp;"-"&amp;ROW(B290))))</f>
        <v/>
      </c>
      <c r="B291" s="25"/>
      <c r="C291" s="25"/>
      <c r="D291" s="27"/>
      <c r="E291" s="27"/>
      <c r="F291" s="25"/>
      <c r="G291" s="28" t="str">
        <f>IF(B291="","",VLOOKUP(B291,Koder!A$1:B$365,2,FALSE))</f>
        <v/>
      </c>
      <c r="H291" s="25"/>
      <c r="I291" s="25"/>
      <c r="J291" s="25"/>
      <c r="K291" s="27"/>
      <c r="L291" s="27"/>
      <c r="M291" s="29"/>
      <c r="N291" s="25"/>
      <c r="O291" s="29"/>
      <c r="P291" s="25"/>
      <c r="Q291" s="25"/>
      <c r="R291" s="25"/>
      <c r="BL291" s="26" t="str">
        <f t="shared" si="37"/>
        <v/>
      </c>
      <c r="BM291" s="26" t="str">
        <f t="shared" si="38"/>
        <v/>
      </c>
      <c r="BN291" s="26" t="str">
        <f t="shared" si="39"/>
        <v/>
      </c>
      <c r="BO291" s="26" t="str">
        <f t="shared" si="40"/>
        <v/>
      </c>
      <c r="BP291" s="26" t="str">
        <f t="shared" si="41"/>
        <v/>
      </c>
      <c r="BQ291" s="26" t="str">
        <f t="shared" si="42"/>
        <v>-1</v>
      </c>
      <c r="BS291" s="26" t="str">
        <f t="shared" si="43"/>
        <v>-1</v>
      </c>
      <c r="BT291" s="26" t="str">
        <f t="shared" si="44"/>
        <v>-1</v>
      </c>
      <c r="BU291" s="26" t="str">
        <f t="shared" si="45"/>
        <v>-1</v>
      </c>
    </row>
    <row r="292" spans="1:73">
      <c r="A292" s="24" t="str">
        <f>IF(B292="","",IF(AND(B292&gt;1,Rapporteringskod!E292="Hela året"),"ÖVR"&amp;"1-"&amp;Rapporteringskod!A$2&amp;"-"&amp;Rapporteringskod!D$2&amp;"-"&amp;ROW(B291),IF(AND(B292&gt;1,Rapporteringskod!E292="Jan-Okt"),"ÖVR"&amp;"1-"&amp;Rapporteringskod!A$2&amp;"-"&amp;Rapporteringskod!D$2&amp;"-"&amp;ROW(B291),"ÖVR"&amp;"2-"&amp;Rapporteringskod!A$2&amp;"-"&amp;Rapporteringskod!D$2&amp;"-"&amp;ROW(B291))))</f>
        <v/>
      </c>
      <c r="B292" s="25"/>
      <c r="C292" s="25"/>
      <c r="D292" s="27"/>
      <c r="E292" s="27"/>
      <c r="F292" s="25"/>
      <c r="G292" s="28" t="str">
        <f>IF(B292="","",VLOOKUP(B292,Koder!A$1:B$365,2,FALSE))</f>
        <v/>
      </c>
      <c r="H292" s="25"/>
      <c r="I292" s="25"/>
      <c r="J292" s="25"/>
      <c r="K292" s="27"/>
      <c r="L292" s="27"/>
      <c r="M292" s="29"/>
      <c r="N292" s="25"/>
      <c r="O292" s="29"/>
      <c r="P292" s="25"/>
      <c r="Q292" s="25"/>
      <c r="R292" s="25"/>
      <c r="BL292" s="26" t="str">
        <f t="shared" si="37"/>
        <v/>
      </c>
      <c r="BM292" s="26" t="str">
        <f t="shared" si="38"/>
        <v/>
      </c>
      <c r="BN292" s="26" t="str">
        <f t="shared" si="39"/>
        <v/>
      </c>
      <c r="BO292" s="26" t="str">
        <f t="shared" si="40"/>
        <v/>
      </c>
      <c r="BP292" s="26" t="str">
        <f t="shared" si="41"/>
        <v/>
      </c>
      <c r="BQ292" s="26" t="str">
        <f t="shared" si="42"/>
        <v>-1</v>
      </c>
      <c r="BS292" s="26" t="str">
        <f t="shared" si="43"/>
        <v>-1</v>
      </c>
      <c r="BT292" s="26" t="str">
        <f t="shared" si="44"/>
        <v>-1</v>
      </c>
      <c r="BU292" s="26" t="str">
        <f t="shared" si="45"/>
        <v>-1</v>
      </c>
    </row>
    <row r="293" spans="1:73">
      <c r="A293" s="24" t="str">
        <f>IF(B293="","",IF(AND(B293&gt;1,Rapporteringskod!E293="Hela året"),"ÖVR"&amp;"1-"&amp;Rapporteringskod!A$2&amp;"-"&amp;Rapporteringskod!D$2&amp;"-"&amp;ROW(B292),IF(AND(B293&gt;1,Rapporteringskod!E293="Jan-Okt"),"ÖVR"&amp;"1-"&amp;Rapporteringskod!A$2&amp;"-"&amp;Rapporteringskod!D$2&amp;"-"&amp;ROW(B292),"ÖVR"&amp;"2-"&amp;Rapporteringskod!A$2&amp;"-"&amp;Rapporteringskod!D$2&amp;"-"&amp;ROW(B292))))</f>
        <v/>
      </c>
      <c r="B293" s="25"/>
      <c r="C293" s="25"/>
      <c r="D293" s="27"/>
      <c r="E293" s="27"/>
      <c r="F293" s="25"/>
      <c r="G293" s="28" t="str">
        <f>IF(B293="","",VLOOKUP(B293,Koder!A$1:B$365,2,FALSE))</f>
        <v/>
      </c>
      <c r="H293" s="25"/>
      <c r="I293" s="25"/>
      <c r="J293" s="25"/>
      <c r="K293" s="27"/>
      <c r="L293" s="27"/>
      <c r="M293" s="29"/>
      <c r="N293" s="25"/>
      <c r="O293" s="29"/>
      <c r="P293" s="25"/>
      <c r="Q293" s="25"/>
      <c r="R293" s="25"/>
      <c r="BL293" s="26" t="str">
        <f t="shared" si="37"/>
        <v/>
      </c>
      <c r="BM293" s="26" t="str">
        <f t="shared" si="38"/>
        <v/>
      </c>
      <c r="BN293" s="26" t="str">
        <f t="shared" si="39"/>
        <v/>
      </c>
      <c r="BO293" s="26" t="str">
        <f t="shared" si="40"/>
        <v/>
      </c>
      <c r="BP293" s="26" t="str">
        <f t="shared" si="41"/>
        <v/>
      </c>
      <c r="BQ293" s="26" t="str">
        <f t="shared" si="42"/>
        <v>-1</v>
      </c>
      <c r="BS293" s="26" t="str">
        <f t="shared" si="43"/>
        <v>-1</v>
      </c>
      <c r="BT293" s="26" t="str">
        <f t="shared" si="44"/>
        <v>-1</v>
      </c>
      <c r="BU293" s="26" t="str">
        <f t="shared" si="45"/>
        <v>-1</v>
      </c>
    </row>
    <row r="294" spans="1:73">
      <c r="A294" s="24" t="str">
        <f>IF(B294="","",IF(AND(B294&gt;1,Rapporteringskod!E294="Hela året"),"ÖVR"&amp;"1-"&amp;Rapporteringskod!A$2&amp;"-"&amp;Rapporteringskod!D$2&amp;"-"&amp;ROW(B293),IF(AND(B294&gt;1,Rapporteringskod!E294="Jan-Okt"),"ÖVR"&amp;"1-"&amp;Rapporteringskod!A$2&amp;"-"&amp;Rapporteringskod!D$2&amp;"-"&amp;ROW(B293),"ÖVR"&amp;"2-"&amp;Rapporteringskod!A$2&amp;"-"&amp;Rapporteringskod!D$2&amp;"-"&amp;ROW(B293))))</f>
        <v/>
      </c>
      <c r="B294" s="25"/>
      <c r="C294" s="25"/>
      <c r="D294" s="27"/>
      <c r="E294" s="27"/>
      <c r="F294" s="25"/>
      <c r="G294" s="28" t="str">
        <f>IF(B294="","",VLOOKUP(B294,Koder!A$1:B$365,2,FALSE))</f>
        <v/>
      </c>
      <c r="H294" s="25"/>
      <c r="I294" s="25"/>
      <c r="J294" s="25"/>
      <c r="K294" s="27"/>
      <c r="L294" s="27"/>
      <c r="M294" s="29"/>
      <c r="N294" s="25"/>
      <c r="O294" s="29"/>
      <c r="P294" s="25"/>
      <c r="Q294" s="25"/>
      <c r="R294" s="25"/>
      <c r="BL294" s="26" t="str">
        <f t="shared" si="37"/>
        <v/>
      </c>
      <c r="BM294" s="26" t="str">
        <f t="shared" si="38"/>
        <v/>
      </c>
      <c r="BN294" s="26" t="str">
        <f t="shared" si="39"/>
        <v/>
      </c>
      <c r="BO294" s="26" t="str">
        <f t="shared" si="40"/>
        <v/>
      </c>
      <c r="BP294" s="26" t="str">
        <f t="shared" si="41"/>
        <v/>
      </c>
      <c r="BQ294" s="26" t="str">
        <f t="shared" si="42"/>
        <v>-1</v>
      </c>
      <c r="BS294" s="26" t="str">
        <f t="shared" si="43"/>
        <v>-1</v>
      </c>
      <c r="BT294" s="26" t="str">
        <f t="shared" si="44"/>
        <v>-1</v>
      </c>
      <c r="BU294" s="26" t="str">
        <f t="shared" si="45"/>
        <v>-1</v>
      </c>
    </row>
    <row r="295" spans="1:73">
      <c r="A295" s="24" t="str">
        <f>IF(B295="","",IF(AND(B295&gt;1,Rapporteringskod!E295="Hela året"),"ÖVR"&amp;"1-"&amp;Rapporteringskod!A$2&amp;"-"&amp;Rapporteringskod!D$2&amp;"-"&amp;ROW(B294),IF(AND(B295&gt;1,Rapporteringskod!E295="Jan-Okt"),"ÖVR"&amp;"1-"&amp;Rapporteringskod!A$2&amp;"-"&amp;Rapporteringskod!D$2&amp;"-"&amp;ROW(B294),"ÖVR"&amp;"2-"&amp;Rapporteringskod!A$2&amp;"-"&amp;Rapporteringskod!D$2&amp;"-"&amp;ROW(B294))))</f>
        <v/>
      </c>
      <c r="B295" s="25"/>
      <c r="C295" s="25"/>
      <c r="D295" s="27"/>
      <c r="E295" s="27"/>
      <c r="F295" s="25"/>
      <c r="G295" s="28" t="str">
        <f>IF(B295="","",VLOOKUP(B295,Koder!A$1:B$365,2,FALSE))</f>
        <v/>
      </c>
      <c r="H295" s="25"/>
      <c r="I295" s="25"/>
      <c r="J295" s="25"/>
      <c r="K295" s="27"/>
      <c r="L295" s="27"/>
      <c r="M295" s="29"/>
      <c r="N295" s="25"/>
      <c r="O295" s="29"/>
      <c r="P295" s="25"/>
      <c r="Q295" s="25"/>
      <c r="R295" s="25"/>
      <c r="BL295" s="26" t="str">
        <f t="shared" si="37"/>
        <v/>
      </c>
      <c r="BM295" s="26" t="str">
        <f t="shared" si="38"/>
        <v/>
      </c>
      <c r="BN295" s="26" t="str">
        <f t="shared" si="39"/>
        <v/>
      </c>
      <c r="BO295" s="26" t="str">
        <f t="shared" si="40"/>
        <v/>
      </c>
      <c r="BP295" s="26" t="str">
        <f t="shared" si="41"/>
        <v/>
      </c>
      <c r="BQ295" s="26" t="str">
        <f t="shared" si="42"/>
        <v>-1</v>
      </c>
      <c r="BS295" s="26" t="str">
        <f t="shared" si="43"/>
        <v>-1</v>
      </c>
      <c r="BT295" s="26" t="str">
        <f t="shared" si="44"/>
        <v>-1</v>
      </c>
      <c r="BU295" s="26" t="str">
        <f t="shared" si="45"/>
        <v>-1</v>
      </c>
    </row>
    <row r="296" spans="1:73">
      <c r="A296" s="24" t="str">
        <f>IF(B296="","",IF(AND(B296&gt;1,Rapporteringskod!E296="Hela året"),"ÖVR"&amp;"1-"&amp;Rapporteringskod!A$2&amp;"-"&amp;Rapporteringskod!D$2&amp;"-"&amp;ROW(B295),IF(AND(B296&gt;1,Rapporteringskod!E296="Jan-Okt"),"ÖVR"&amp;"1-"&amp;Rapporteringskod!A$2&amp;"-"&amp;Rapporteringskod!D$2&amp;"-"&amp;ROW(B295),"ÖVR"&amp;"2-"&amp;Rapporteringskod!A$2&amp;"-"&amp;Rapporteringskod!D$2&amp;"-"&amp;ROW(B295))))</f>
        <v/>
      </c>
      <c r="B296" s="25"/>
      <c r="C296" s="25"/>
      <c r="D296" s="27"/>
      <c r="E296" s="27"/>
      <c r="F296" s="25"/>
      <c r="G296" s="28" t="str">
        <f>IF(B296="","",VLOOKUP(B296,Koder!A$1:B$365,2,FALSE))</f>
        <v/>
      </c>
      <c r="H296" s="25"/>
      <c r="I296" s="25"/>
      <c r="J296" s="25"/>
      <c r="K296" s="27"/>
      <c r="L296" s="27"/>
      <c r="M296" s="29"/>
      <c r="N296" s="25"/>
      <c r="O296" s="29"/>
      <c r="P296" s="25"/>
      <c r="Q296" s="25"/>
      <c r="R296" s="25"/>
      <c r="BL296" s="26" t="str">
        <f t="shared" si="37"/>
        <v/>
      </c>
      <c r="BM296" s="26" t="str">
        <f t="shared" si="38"/>
        <v/>
      </c>
      <c r="BN296" s="26" t="str">
        <f t="shared" si="39"/>
        <v/>
      </c>
      <c r="BO296" s="26" t="str">
        <f t="shared" si="40"/>
        <v/>
      </c>
      <c r="BP296" s="26" t="str">
        <f t="shared" si="41"/>
        <v/>
      </c>
      <c r="BQ296" s="26" t="str">
        <f t="shared" si="42"/>
        <v>-1</v>
      </c>
      <c r="BS296" s="26" t="str">
        <f t="shared" si="43"/>
        <v>-1</v>
      </c>
      <c r="BT296" s="26" t="str">
        <f t="shared" si="44"/>
        <v>-1</v>
      </c>
      <c r="BU296" s="26" t="str">
        <f t="shared" si="45"/>
        <v>-1</v>
      </c>
    </row>
    <row r="297" spans="1:73">
      <c r="A297" s="24" t="str">
        <f>IF(B297="","",IF(AND(B297&gt;1,Rapporteringskod!E297="Hela året"),"ÖVR"&amp;"1-"&amp;Rapporteringskod!A$2&amp;"-"&amp;Rapporteringskod!D$2&amp;"-"&amp;ROW(B296),IF(AND(B297&gt;1,Rapporteringskod!E297="Jan-Okt"),"ÖVR"&amp;"1-"&amp;Rapporteringskod!A$2&amp;"-"&amp;Rapporteringskod!D$2&amp;"-"&amp;ROW(B296),"ÖVR"&amp;"2-"&amp;Rapporteringskod!A$2&amp;"-"&amp;Rapporteringskod!D$2&amp;"-"&amp;ROW(B296))))</f>
        <v/>
      </c>
      <c r="B297" s="25"/>
      <c r="C297" s="25"/>
      <c r="D297" s="27"/>
      <c r="E297" s="27"/>
      <c r="F297" s="25"/>
      <c r="G297" s="28" t="str">
        <f>IF(B297="","",VLOOKUP(B297,Koder!A$1:B$365,2,FALSE))</f>
        <v/>
      </c>
      <c r="H297" s="25"/>
      <c r="I297" s="25"/>
      <c r="J297" s="25"/>
      <c r="K297" s="27"/>
      <c r="L297" s="27"/>
      <c r="M297" s="29"/>
      <c r="N297" s="25"/>
      <c r="O297" s="29"/>
      <c r="P297" s="25"/>
      <c r="Q297" s="25"/>
      <c r="R297" s="25"/>
      <c r="BL297" s="26" t="str">
        <f t="shared" si="37"/>
        <v/>
      </c>
      <c r="BM297" s="26" t="str">
        <f t="shared" si="38"/>
        <v/>
      </c>
      <c r="BN297" s="26" t="str">
        <f t="shared" si="39"/>
        <v/>
      </c>
      <c r="BO297" s="26" t="str">
        <f t="shared" si="40"/>
        <v/>
      </c>
      <c r="BP297" s="26" t="str">
        <f t="shared" si="41"/>
        <v/>
      </c>
      <c r="BQ297" s="26" t="str">
        <f t="shared" si="42"/>
        <v>-1</v>
      </c>
      <c r="BS297" s="26" t="str">
        <f t="shared" si="43"/>
        <v>-1</v>
      </c>
      <c r="BT297" s="26" t="str">
        <f t="shared" si="44"/>
        <v>-1</v>
      </c>
      <c r="BU297" s="26" t="str">
        <f t="shared" si="45"/>
        <v>-1</v>
      </c>
    </row>
    <row r="298" spans="1:73">
      <c r="A298" s="24" t="str">
        <f>IF(B298="","",IF(AND(B298&gt;1,Rapporteringskod!E298="Hela året"),"ÖVR"&amp;"1-"&amp;Rapporteringskod!A$2&amp;"-"&amp;Rapporteringskod!D$2&amp;"-"&amp;ROW(B297),IF(AND(B298&gt;1,Rapporteringskod!E298="Jan-Okt"),"ÖVR"&amp;"1-"&amp;Rapporteringskod!A$2&amp;"-"&amp;Rapporteringskod!D$2&amp;"-"&amp;ROW(B297),"ÖVR"&amp;"2-"&amp;Rapporteringskod!A$2&amp;"-"&amp;Rapporteringskod!D$2&amp;"-"&amp;ROW(B297))))</f>
        <v/>
      </c>
      <c r="B298" s="25"/>
      <c r="C298" s="25"/>
      <c r="D298" s="27"/>
      <c r="E298" s="27"/>
      <c r="F298" s="25"/>
      <c r="G298" s="28" t="str">
        <f>IF(B298="","",VLOOKUP(B298,Koder!A$1:B$365,2,FALSE))</f>
        <v/>
      </c>
      <c r="H298" s="25"/>
      <c r="I298" s="25"/>
      <c r="J298" s="25"/>
      <c r="K298" s="27"/>
      <c r="L298" s="27"/>
      <c r="M298" s="29"/>
      <c r="N298" s="25"/>
      <c r="O298" s="29"/>
      <c r="P298" s="25"/>
      <c r="Q298" s="25"/>
      <c r="R298" s="25"/>
      <c r="BL298" s="26" t="str">
        <f t="shared" si="37"/>
        <v/>
      </c>
      <c r="BM298" s="26" t="str">
        <f t="shared" si="38"/>
        <v/>
      </c>
      <c r="BN298" s="26" t="str">
        <f t="shared" si="39"/>
        <v/>
      </c>
      <c r="BO298" s="26" t="str">
        <f t="shared" si="40"/>
        <v/>
      </c>
      <c r="BP298" s="26" t="str">
        <f t="shared" si="41"/>
        <v/>
      </c>
      <c r="BQ298" s="26" t="str">
        <f t="shared" si="42"/>
        <v>-1</v>
      </c>
      <c r="BS298" s="26" t="str">
        <f t="shared" si="43"/>
        <v>-1</v>
      </c>
      <c r="BT298" s="26" t="str">
        <f t="shared" si="44"/>
        <v>-1</v>
      </c>
      <c r="BU298" s="26" t="str">
        <f t="shared" si="45"/>
        <v>-1</v>
      </c>
    </row>
    <row r="299" spans="1:73">
      <c r="A299" s="24" t="str">
        <f>IF(B299="","",IF(AND(B299&gt;1,Rapporteringskod!E299="Hela året"),"ÖVR"&amp;"1-"&amp;Rapporteringskod!A$2&amp;"-"&amp;Rapporteringskod!D$2&amp;"-"&amp;ROW(B298),IF(AND(B299&gt;1,Rapporteringskod!E299="Jan-Okt"),"ÖVR"&amp;"1-"&amp;Rapporteringskod!A$2&amp;"-"&amp;Rapporteringskod!D$2&amp;"-"&amp;ROW(B298),"ÖVR"&amp;"2-"&amp;Rapporteringskod!A$2&amp;"-"&amp;Rapporteringskod!D$2&amp;"-"&amp;ROW(B298))))</f>
        <v/>
      </c>
      <c r="B299" s="25"/>
      <c r="C299" s="25"/>
      <c r="D299" s="27"/>
      <c r="E299" s="27"/>
      <c r="F299" s="25"/>
      <c r="G299" s="28" t="str">
        <f>IF(B299="","",VLOOKUP(B299,Koder!A$1:B$365,2,FALSE))</f>
        <v/>
      </c>
      <c r="H299" s="25"/>
      <c r="I299" s="25"/>
      <c r="J299" s="25"/>
      <c r="K299" s="27"/>
      <c r="L299" s="27"/>
      <c r="M299" s="29"/>
      <c r="N299" s="25"/>
      <c r="O299" s="29"/>
      <c r="P299" s="25"/>
      <c r="Q299" s="25"/>
      <c r="R299" s="25"/>
      <c r="BL299" s="26" t="str">
        <f t="shared" si="37"/>
        <v/>
      </c>
      <c r="BM299" s="26" t="str">
        <f t="shared" si="38"/>
        <v/>
      </c>
      <c r="BN299" s="26" t="str">
        <f t="shared" si="39"/>
        <v/>
      </c>
      <c r="BO299" s="26" t="str">
        <f t="shared" si="40"/>
        <v/>
      </c>
      <c r="BP299" s="26" t="str">
        <f t="shared" si="41"/>
        <v/>
      </c>
      <c r="BQ299" s="26" t="str">
        <f t="shared" si="42"/>
        <v>-1</v>
      </c>
      <c r="BS299" s="26" t="str">
        <f t="shared" si="43"/>
        <v>-1</v>
      </c>
      <c r="BT299" s="26" t="str">
        <f t="shared" si="44"/>
        <v>-1</v>
      </c>
      <c r="BU299" s="26" t="str">
        <f t="shared" si="45"/>
        <v>-1</v>
      </c>
    </row>
    <row r="300" spans="1:73">
      <c r="A300" s="24" t="str">
        <f>IF(B300="","",IF(AND(B300&gt;1,Rapporteringskod!E300="Hela året"),"ÖVR"&amp;"1-"&amp;Rapporteringskod!A$2&amp;"-"&amp;Rapporteringskod!D$2&amp;"-"&amp;ROW(B299),IF(AND(B300&gt;1,Rapporteringskod!E300="Jan-Okt"),"ÖVR"&amp;"1-"&amp;Rapporteringskod!A$2&amp;"-"&amp;Rapporteringskod!D$2&amp;"-"&amp;ROW(B299),"ÖVR"&amp;"2-"&amp;Rapporteringskod!A$2&amp;"-"&amp;Rapporteringskod!D$2&amp;"-"&amp;ROW(B299))))</f>
        <v/>
      </c>
      <c r="B300" s="25"/>
      <c r="C300" s="25"/>
      <c r="D300" s="27"/>
      <c r="E300" s="27"/>
      <c r="F300" s="25"/>
      <c r="G300" s="28" t="str">
        <f>IF(B300="","",VLOOKUP(B300,Koder!A$1:B$365,2,FALSE))</f>
        <v/>
      </c>
      <c r="H300" s="25"/>
      <c r="I300" s="25"/>
      <c r="J300" s="25"/>
      <c r="K300" s="27"/>
      <c r="L300" s="27"/>
      <c r="M300" s="29"/>
      <c r="N300" s="25"/>
      <c r="O300" s="29"/>
      <c r="P300" s="25"/>
      <c r="Q300" s="25"/>
      <c r="R300" s="25"/>
      <c r="BL300" s="26" t="str">
        <f t="shared" si="37"/>
        <v/>
      </c>
      <c r="BM300" s="26" t="str">
        <f t="shared" si="38"/>
        <v/>
      </c>
      <c r="BN300" s="26" t="str">
        <f t="shared" si="39"/>
        <v/>
      </c>
      <c r="BO300" s="26" t="str">
        <f t="shared" si="40"/>
        <v/>
      </c>
      <c r="BP300" s="26" t="str">
        <f t="shared" si="41"/>
        <v/>
      </c>
      <c r="BQ300" s="26" t="str">
        <f t="shared" si="42"/>
        <v>-1</v>
      </c>
      <c r="BS300" s="26" t="str">
        <f t="shared" si="43"/>
        <v>-1</v>
      </c>
      <c r="BT300" s="26" t="str">
        <f t="shared" si="44"/>
        <v>-1</v>
      </c>
      <c r="BU300" s="26" t="str">
        <f t="shared" si="45"/>
        <v>-1</v>
      </c>
    </row>
    <row r="301" spans="1:73">
      <c r="A301" s="24" t="str">
        <f>IF(B301="","",IF(AND(B301&gt;1,Rapporteringskod!E301="Hela året"),"ÖVR"&amp;"1-"&amp;Rapporteringskod!A$2&amp;"-"&amp;Rapporteringskod!D$2&amp;"-"&amp;ROW(B300),IF(AND(B301&gt;1,Rapporteringskod!E301="Jan-Okt"),"ÖVR"&amp;"1-"&amp;Rapporteringskod!A$2&amp;"-"&amp;Rapporteringskod!D$2&amp;"-"&amp;ROW(B300),"ÖVR"&amp;"2-"&amp;Rapporteringskod!A$2&amp;"-"&amp;Rapporteringskod!D$2&amp;"-"&amp;ROW(B300))))</f>
        <v/>
      </c>
      <c r="B301" s="25"/>
      <c r="C301" s="25"/>
      <c r="D301" s="27"/>
      <c r="E301" s="27"/>
      <c r="F301" s="25"/>
      <c r="G301" s="28" t="str">
        <f>IF(B301="","",VLOOKUP(B301,Koder!A$1:B$365,2,FALSE))</f>
        <v/>
      </c>
      <c r="H301" s="25"/>
      <c r="I301" s="25"/>
      <c r="J301" s="25"/>
      <c r="K301" s="27"/>
      <c r="L301" s="27"/>
      <c r="M301" s="29"/>
      <c r="N301" s="25"/>
      <c r="O301" s="29"/>
      <c r="P301" s="25"/>
      <c r="Q301" s="25"/>
      <c r="R301" s="25"/>
      <c r="BL301" s="26" t="str">
        <f t="shared" si="37"/>
        <v/>
      </c>
      <c r="BM301" s="26" t="str">
        <f t="shared" si="38"/>
        <v/>
      </c>
      <c r="BN301" s="26" t="str">
        <f t="shared" si="39"/>
        <v/>
      </c>
      <c r="BO301" s="26" t="str">
        <f t="shared" si="40"/>
        <v/>
      </c>
      <c r="BP301" s="26" t="str">
        <f t="shared" si="41"/>
        <v/>
      </c>
      <c r="BQ301" s="26" t="str">
        <f t="shared" si="42"/>
        <v>-1</v>
      </c>
      <c r="BS301" s="26" t="str">
        <f t="shared" si="43"/>
        <v>-1</v>
      </c>
      <c r="BT301" s="26" t="str">
        <f t="shared" si="44"/>
        <v>-1</v>
      </c>
      <c r="BU301" s="26" t="str">
        <f t="shared" si="45"/>
        <v>-1</v>
      </c>
    </row>
    <row r="302" spans="1:73">
      <c r="A302" s="24" t="str">
        <f>IF(B302="","",IF(AND(B302&gt;1,Rapporteringskod!E302="Hela året"),"ÖVR"&amp;"1-"&amp;Rapporteringskod!A$2&amp;"-"&amp;Rapporteringskod!D$2&amp;"-"&amp;ROW(B301),IF(AND(B302&gt;1,Rapporteringskod!E302="Jan-Okt"),"ÖVR"&amp;"1-"&amp;Rapporteringskod!A$2&amp;"-"&amp;Rapporteringskod!D$2&amp;"-"&amp;ROW(B301),"ÖVR"&amp;"2-"&amp;Rapporteringskod!A$2&amp;"-"&amp;Rapporteringskod!D$2&amp;"-"&amp;ROW(B301))))</f>
        <v/>
      </c>
      <c r="B302" s="25"/>
      <c r="C302" s="25"/>
      <c r="D302" s="27"/>
      <c r="E302" s="27"/>
      <c r="F302" s="25"/>
      <c r="G302" s="28" t="str">
        <f>IF(B302="","",VLOOKUP(B302,Koder!A$1:B$365,2,FALSE))</f>
        <v/>
      </c>
      <c r="H302" s="25"/>
      <c r="I302" s="25"/>
      <c r="J302" s="25"/>
      <c r="K302" s="27"/>
      <c r="L302" s="27"/>
      <c r="M302" s="29"/>
      <c r="N302" s="25"/>
      <c r="O302" s="29"/>
      <c r="P302" s="25"/>
      <c r="Q302" s="25"/>
      <c r="R302" s="25"/>
      <c r="BL302" s="26" t="str">
        <f t="shared" si="37"/>
        <v/>
      </c>
      <c r="BM302" s="26" t="str">
        <f t="shared" si="38"/>
        <v/>
      </c>
      <c r="BN302" s="26" t="str">
        <f t="shared" si="39"/>
        <v/>
      </c>
      <c r="BO302" s="26" t="str">
        <f t="shared" si="40"/>
        <v/>
      </c>
      <c r="BP302" s="26" t="str">
        <f t="shared" si="41"/>
        <v/>
      </c>
      <c r="BQ302" s="26" t="str">
        <f t="shared" si="42"/>
        <v>-1</v>
      </c>
      <c r="BS302" s="26" t="str">
        <f t="shared" si="43"/>
        <v>-1</v>
      </c>
      <c r="BT302" s="26" t="str">
        <f t="shared" si="44"/>
        <v>-1</v>
      </c>
      <c r="BU302" s="26" t="str">
        <f t="shared" si="45"/>
        <v>-1</v>
      </c>
    </row>
    <row r="303" spans="1:73">
      <c r="A303" s="24" t="str">
        <f>IF(B303="","",IF(AND(B303&gt;1,Rapporteringskod!E303="Hela året"),"ÖVR"&amp;"1-"&amp;Rapporteringskod!A$2&amp;"-"&amp;Rapporteringskod!D$2&amp;"-"&amp;ROW(B302),IF(AND(B303&gt;1,Rapporteringskod!E303="Jan-Okt"),"ÖVR"&amp;"1-"&amp;Rapporteringskod!A$2&amp;"-"&amp;Rapporteringskod!D$2&amp;"-"&amp;ROW(B302),"ÖVR"&amp;"2-"&amp;Rapporteringskod!A$2&amp;"-"&amp;Rapporteringskod!D$2&amp;"-"&amp;ROW(B302))))</f>
        <v/>
      </c>
      <c r="B303" s="25"/>
      <c r="C303" s="25"/>
      <c r="D303" s="27"/>
      <c r="E303" s="27"/>
      <c r="F303" s="25"/>
      <c r="G303" s="28" t="str">
        <f>IF(B303="","",VLOOKUP(B303,Koder!A$1:B$365,2,FALSE))</f>
        <v/>
      </c>
      <c r="H303" s="25"/>
      <c r="I303" s="25"/>
      <c r="J303" s="25"/>
      <c r="K303" s="27"/>
      <c r="L303" s="27"/>
      <c r="M303" s="29"/>
      <c r="N303" s="25"/>
      <c r="O303" s="29"/>
      <c r="P303" s="25"/>
      <c r="Q303" s="25"/>
      <c r="R303" s="25"/>
      <c r="BL303" s="26" t="str">
        <f t="shared" si="37"/>
        <v/>
      </c>
      <c r="BM303" s="26" t="str">
        <f t="shared" si="38"/>
        <v/>
      </c>
      <c r="BN303" s="26" t="str">
        <f t="shared" si="39"/>
        <v/>
      </c>
      <c r="BO303" s="26" t="str">
        <f t="shared" si="40"/>
        <v/>
      </c>
      <c r="BP303" s="26" t="str">
        <f t="shared" si="41"/>
        <v/>
      </c>
      <c r="BQ303" s="26" t="str">
        <f t="shared" si="42"/>
        <v>-1</v>
      </c>
      <c r="BS303" s="26" t="str">
        <f t="shared" si="43"/>
        <v>-1</v>
      </c>
      <c r="BT303" s="26" t="str">
        <f t="shared" si="44"/>
        <v>-1</v>
      </c>
      <c r="BU303" s="26" t="str">
        <f t="shared" si="45"/>
        <v>-1</v>
      </c>
    </row>
    <row r="304" spans="1:73">
      <c r="A304" s="24" t="str">
        <f>IF(B304="","",IF(AND(B304&gt;1,Rapporteringskod!E304="Hela året"),"ÖVR"&amp;"1-"&amp;Rapporteringskod!A$2&amp;"-"&amp;Rapporteringskod!D$2&amp;"-"&amp;ROW(B303),IF(AND(B304&gt;1,Rapporteringskod!E304="Jan-Okt"),"ÖVR"&amp;"1-"&amp;Rapporteringskod!A$2&amp;"-"&amp;Rapporteringskod!D$2&amp;"-"&amp;ROW(B303),"ÖVR"&amp;"2-"&amp;Rapporteringskod!A$2&amp;"-"&amp;Rapporteringskod!D$2&amp;"-"&amp;ROW(B303))))</f>
        <v/>
      </c>
      <c r="B304" s="25"/>
      <c r="C304" s="25"/>
      <c r="D304" s="27"/>
      <c r="E304" s="27"/>
      <c r="F304" s="25"/>
      <c r="G304" s="28" t="str">
        <f>IF(B304="","",VLOOKUP(B304,Koder!A$1:B$365,2,FALSE))</f>
        <v/>
      </c>
      <c r="H304" s="25"/>
      <c r="I304" s="25"/>
      <c r="J304" s="25"/>
      <c r="K304" s="27"/>
      <c r="L304" s="27"/>
      <c r="M304" s="29"/>
      <c r="N304" s="25"/>
      <c r="O304" s="29"/>
      <c r="P304" s="25"/>
      <c r="Q304" s="25"/>
      <c r="R304" s="25"/>
      <c r="BL304" s="26" t="str">
        <f t="shared" si="37"/>
        <v/>
      </c>
      <c r="BM304" s="26" t="str">
        <f t="shared" si="38"/>
        <v/>
      </c>
      <c r="BN304" s="26" t="str">
        <f t="shared" si="39"/>
        <v/>
      </c>
      <c r="BO304" s="26" t="str">
        <f t="shared" si="40"/>
        <v/>
      </c>
      <c r="BP304" s="26" t="str">
        <f t="shared" si="41"/>
        <v/>
      </c>
      <c r="BQ304" s="26" t="str">
        <f t="shared" si="42"/>
        <v>-1</v>
      </c>
      <c r="BS304" s="26" t="str">
        <f t="shared" si="43"/>
        <v>-1</v>
      </c>
      <c r="BT304" s="26" t="str">
        <f t="shared" si="44"/>
        <v>-1</v>
      </c>
      <c r="BU304" s="26" t="str">
        <f t="shared" si="45"/>
        <v>-1</v>
      </c>
    </row>
    <row r="305" spans="1:73">
      <c r="A305" s="24" t="str">
        <f>IF(B305="","",IF(AND(B305&gt;1,Rapporteringskod!E305="Hela året"),"ÖVR"&amp;"1-"&amp;Rapporteringskod!A$2&amp;"-"&amp;Rapporteringskod!D$2&amp;"-"&amp;ROW(B304),IF(AND(B305&gt;1,Rapporteringskod!E305="Jan-Okt"),"ÖVR"&amp;"1-"&amp;Rapporteringskod!A$2&amp;"-"&amp;Rapporteringskod!D$2&amp;"-"&amp;ROW(B304),"ÖVR"&amp;"2-"&amp;Rapporteringskod!A$2&amp;"-"&amp;Rapporteringskod!D$2&amp;"-"&amp;ROW(B304))))</f>
        <v/>
      </c>
      <c r="B305" s="25"/>
      <c r="C305" s="25"/>
      <c r="D305" s="27"/>
      <c r="E305" s="27"/>
      <c r="F305" s="25"/>
      <c r="G305" s="28" t="str">
        <f>IF(B305="","",VLOOKUP(B305,Koder!A$1:B$365,2,FALSE))</f>
        <v/>
      </c>
      <c r="H305" s="25"/>
      <c r="I305" s="25"/>
      <c r="J305" s="25"/>
      <c r="K305" s="27"/>
      <c r="L305" s="27"/>
      <c r="M305" s="29"/>
      <c r="N305" s="25"/>
      <c r="O305" s="29"/>
      <c r="P305" s="25"/>
      <c r="Q305" s="25"/>
      <c r="R305" s="25"/>
      <c r="BL305" s="26" t="str">
        <f t="shared" si="37"/>
        <v/>
      </c>
      <c r="BM305" s="26" t="str">
        <f t="shared" si="38"/>
        <v/>
      </c>
      <c r="BN305" s="26" t="str">
        <f t="shared" si="39"/>
        <v/>
      </c>
      <c r="BO305" s="26" t="str">
        <f t="shared" si="40"/>
        <v/>
      </c>
      <c r="BP305" s="26" t="str">
        <f t="shared" si="41"/>
        <v/>
      </c>
      <c r="BQ305" s="26" t="str">
        <f t="shared" si="42"/>
        <v>-1</v>
      </c>
      <c r="BS305" s="26" t="str">
        <f t="shared" si="43"/>
        <v>-1</v>
      </c>
      <c r="BT305" s="26" t="str">
        <f t="shared" si="44"/>
        <v>-1</v>
      </c>
      <c r="BU305" s="26" t="str">
        <f t="shared" si="45"/>
        <v>-1</v>
      </c>
    </row>
    <row r="306" spans="1:73">
      <c r="A306" s="24" t="str">
        <f>IF(B306="","",IF(AND(B306&gt;1,Rapporteringskod!E306="Hela året"),"ÖVR"&amp;"1-"&amp;Rapporteringskod!A$2&amp;"-"&amp;Rapporteringskod!D$2&amp;"-"&amp;ROW(B305),IF(AND(B306&gt;1,Rapporteringskod!E306="Jan-Okt"),"ÖVR"&amp;"1-"&amp;Rapporteringskod!A$2&amp;"-"&amp;Rapporteringskod!D$2&amp;"-"&amp;ROW(B305),"ÖVR"&amp;"2-"&amp;Rapporteringskod!A$2&amp;"-"&amp;Rapporteringskod!D$2&amp;"-"&amp;ROW(B305))))</f>
        <v/>
      </c>
      <c r="B306" s="25"/>
      <c r="C306" s="25"/>
      <c r="D306" s="27"/>
      <c r="E306" s="27"/>
      <c r="F306" s="25"/>
      <c r="G306" s="28" t="str">
        <f>IF(B306="","",VLOOKUP(B306,Koder!A$1:B$365,2,FALSE))</f>
        <v/>
      </c>
      <c r="H306" s="25"/>
      <c r="I306" s="25"/>
      <c r="J306" s="25"/>
      <c r="K306" s="27"/>
      <c r="L306" s="27"/>
      <c r="M306" s="29"/>
      <c r="N306" s="25"/>
      <c r="O306" s="29"/>
      <c r="P306" s="25"/>
      <c r="Q306" s="25"/>
      <c r="R306" s="25"/>
      <c r="BL306" s="26" t="str">
        <f t="shared" si="37"/>
        <v/>
      </c>
      <c r="BM306" s="26" t="str">
        <f t="shared" si="38"/>
        <v/>
      </c>
      <c r="BN306" s="26" t="str">
        <f t="shared" si="39"/>
        <v/>
      </c>
      <c r="BO306" s="26" t="str">
        <f t="shared" si="40"/>
        <v/>
      </c>
      <c r="BP306" s="26" t="str">
        <f t="shared" si="41"/>
        <v/>
      </c>
      <c r="BQ306" s="26" t="str">
        <f t="shared" si="42"/>
        <v>-1</v>
      </c>
      <c r="BS306" s="26" t="str">
        <f t="shared" si="43"/>
        <v>-1</v>
      </c>
      <c r="BT306" s="26" t="str">
        <f t="shared" si="44"/>
        <v>-1</v>
      </c>
      <c r="BU306" s="26" t="str">
        <f t="shared" si="45"/>
        <v>-1</v>
      </c>
    </row>
    <row r="307" spans="1:73">
      <c r="A307" s="24" t="str">
        <f>IF(B307="","",IF(AND(B307&gt;1,Rapporteringskod!E307="Hela året"),"ÖVR"&amp;"1-"&amp;Rapporteringskod!A$2&amp;"-"&amp;Rapporteringskod!D$2&amp;"-"&amp;ROW(B306),IF(AND(B307&gt;1,Rapporteringskod!E307="Jan-Okt"),"ÖVR"&amp;"1-"&amp;Rapporteringskod!A$2&amp;"-"&amp;Rapporteringskod!D$2&amp;"-"&amp;ROW(B306),"ÖVR"&amp;"2-"&amp;Rapporteringskod!A$2&amp;"-"&amp;Rapporteringskod!D$2&amp;"-"&amp;ROW(B306))))</f>
        <v/>
      </c>
      <c r="B307" s="25"/>
      <c r="C307" s="25"/>
      <c r="D307" s="27"/>
      <c r="E307" s="27"/>
      <c r="F307" s="25"/>
      <c r="G307" s="28" t="str">
        <f>IF(B307="","",VLOOKUP(B307,Koder!A$1:B$365,2,FALSE))</f>
        <v/>
      </c>
      <c r="H307" s="25"/>
      <c r="I307" s="25"/>
      <c r="J307" s="25"/>
      <c r="K307" s="27"/>
      <c r="L307" s="27"/>
      <c r="M307" s="29"/>
      <c r="N307" s="25"/>
      <c r="O307" s="29"/>
      <c r="P307" s="25"/>
      <c r="Q307" s="25"/>
      <c r="R307" s="25"/>
      <c r="BL307" s="26" t="str">
        <f t="shared" si="37"/>
        <v/>
      </c>
      <c r="BM307" s="26" t="str">
        <f t="shared" si="38"/>
        <v/>
      </c>
      <c r="BN307" s="26" t="str">
        <f t="shared" si="39"/>
        <v/>
      </c>
      <c r="BO307" s="26" t="str">
        <f t="shared" si="40"/>
        <v/>
      </c>
      <c r="BP307" s="26" t="str">
        <f t="shared" si="41"/>
        <v/>
      </c>
      <c r="BQ307" s="26" t="str">
        <f t="shared" si="42"/>
        <v>-1</v>
      </c>
      <c r="BS307" s="26" t="str">
        <f t="shared" si="43"/>
        <v>-1</v>
      </c>
      <c r="BT307" s="26" t="str">
        <f t="shared" si="44"/>
        <v>-1</v>
      </c>
      <c r="BU307" s="26" t="str">
        <f t="shared" si="45"/>
        <v>-1</v>
      </c>
    </row>
    <row r="308" spans="1:73">
      <c r="A308" s="24" t="str">
        <f>IF(B308="","",IF(AND(B308&gt;1,Rapporteringskod!E308="Hela året"),"ÖVR"&amp;"1-"&amp;Rapporteringskod!A$2&amp;"-"&amp;Rapporteringskod!D$2&amp;"-"&amp;ROW(B307),IF(AND(B308&gt;1,Rapporteringskod!E308="Jan-Okt"),"ÖVR"&amp;"1-"&amp;Rapporteringskod!A$2&amp;"-"&amp;Rapporteringskod!D$2&amp;"-"&amp;ROW(B307),"ÖVR"&amp;"2-"&amp;Rapporteringskod!A$2&amp;"-"&amp;Rapporteringskod!D$2&amp;"-"&amp;ROW(B307))))</f>
        <v/>
      </c>
      <c r="B308" s="25"/>
      <c r="C308" s="25"/>
      <c r="D308" s="27"/>
      <c r="E308" s="27"/>
      <c r="F308" s="25"/>
      <c r="G308" s="28" t="str">
        <f>IF(B308="","",VLOOKUP(B308,Koder!A$1:B$365,2,FALSE))</f>
        <v/>
      </c>
      <c r="H308" s="25"/>
      <c r="I308" s="25"/>
      <c r="J308" s="25"/>
      <c r="K308" s="27"/>
      <c r="L308" s="27"/>
      <c r="M308" s="29"/>
      <c r="N308" s="25"/>
      <c r="O308" s="29"/>
      <c r="P308" s="25"/>
      <c r="Q308" s="25"/>
      <c r="R308" s="25"/>
      <c r="BL308" s="26" t="str">
        <f t="shared" si="37"/>
        <v/>
      </c>
      <c r="BM308" s="26" t="str">
        <f t="shared" si="38"/>
        <v/>
      </c>
      <c r="BN308" s="26" t="str">
        <f t="shared" si="39"/>
        <v/>
      </c>
      <c r="BO308" s="26" t="str">
        <f t="shared" si="40"/>
        <v/>
      </c>
      <c r="BP308" s="26" t="str">
        <f t="shared" si="41"/>
        <v/>
      </c>
      <c r="BQ308" s="26" t="str">
        <f t="shared" si="42"/>
        <v>-1</v>
      </c>
      <c r="BS308" s="26" t="str">
        <f t="shared" si="43"/>
        <v>-1</v>
      </c>
      <c r="BT308" s="26" t="str">
        <f t="shared" si="44"/>
        <v>-1</v>
      </c>
      <c r="BU308" s="26" t="str">
        <f t="shared" si="45"/>
        <v>-1</v>
      </c>
    </row>
    <row r="309" spans="1:73">
      <c r="A309" s="24" t="str">
        <f>IF(B309="","",IF(AND(B309&gt;1,Rapporteringskod!E309="Hela året"),"ÖVR"&amp;"1-"&amp;Rapporteringskod!A$2&amp;"-"&amp;Rapporteringskod!D$2&amp;"-"&amp;ROW(B308),IF(AND(B309&gt;1,Rapporteringskod!E309="Jan-Okt"),"ÖVR"&amp;"1-"&amp;Rapporteringskod!A$2&amp;"-"&amp;Rapporteringskod!D$2&amp;"-"&amp;ROW(B308),"ÖVR"&amp;"2-"&amp;Rapporteringskod!A$2&amp;"-"&amp;Rapporteringskod!D$2&amp;"-"&amp;ROW(B308))))</f>
        <v/>
      </c>
      <c r="B309" s="25"/>
      <c r="C309" s="25"/>
      <c r="D309" s="27"/>
      <c r="E309" s="27"/>
      <c r="F309" s="25"/>
      <c r="G309" s="28" t="str">
        <f>IF(B309="","",VLOOKUP(B309,Koder!A$1:B$365,2,FALSE))</f>
        <v/>
      </c>
      <c r="H309" s="25"/>
      <c r="I309" s="25"/>
      <c r="J309" s="25"/>
      <c r="K309" s="27"/>
      <c r="L309" s="27"/>
      <c r="M309" s="29"/>
      <c r="N309" s="25"/>
      <c r="O309" s="29"/>
      <c r="P309" s="25"/>
      <c r="Q309" s="25"/>
      <c r="R309" s="25"/>
      <c r="BL309" s="26" t="str">
        <f t="shared" si="37"/>
        <v/>
      </c>
      <c r="BM309" s="26" t="str">
        <f t="shared" si="38"/>
        <v/>
      </c>
      <c r="BN309" s="26" t="str">
        <f t="shared" si="39"/>
        <v/>
      </c>
      <c r="BO309" s="26" t="str">
        <f t="shared" si="40"/>
        <v/>
      </c>
      <c r="BP309" s="26" t="str">
        <f t="shared" si="41"/>
        <v/>
      </c>
      <c r="BQ309" s="26" t="str">
        <f t="shared" si="42"/>
        <v>-1</v>
      </c>
      <c r="BS309" s="26" t="str">
        <f t="shared" si="43"/>
        <v>-1</v>
      </c>
      <c r="BT309" s="26" t="str">
        <f t="shared" si="44"/>
        <v>-1</v>
      </c>
      <c r="BU309" s="26" t="str">
        <f t="shared" si="45"/>
        <v>-1</v>
      </c>
    </row>
    <row r="310" spans="1:73">
      <c r="A310" s="24" t="str">
        <f>IF(B310="","",IF(AND(B310&gt;1,Rapporteringskod!E310="Hela året"),"ÖVR"&amp;"1-"&amp;Rapporteringskod!A$2&amp;"-"&amp;Rapporteringskod!D$2&amp;"-"&amp;ROW(B309),IF(AND(B310&gt;1,Rapporteringskod!E310="Jan-Okt"),"ÖVR"&amp;"1-"&amp;Rapporteringskod!A$2&amp;"-"&amp;Rapporteringskod!D$2&amp;"-"&amp;ROW(B309),"ÖVR"&amp;"2-"&amp;Rapporteringskod!A$2&amp;"-"&amp;Rapporteringskod!D$2&amp;"-"&amp;ROW(B309))))</f>
        <v/>
      </c>
      <c r="B310" s="25"/>
      <c r="C310" s="25"/>
      <c r="D310" s="27"/>
      <c r="E310" s="27"/>
      <c r="F310" s="25"/>
      <c r="G310" s="28" t="str">
        <f>IF(B310="","",VLOOKUP(B310,Koder!A$1:B$365,2,FALSE))</f>
        <v/>
      </c>
      <c r="H310" s="25"/>
      <c r="I310" s="25"/>
      <c r="J310" s="25"/>
      <c r="K310" s="27"/>
      <c r="L310" s="27"/>
      <c r="M310" s="29"/>
      <c r="N310" s="25"/>
      <c r="O310" s="29"/>
      <c r="P310" s="25"/>
      <c r="Q310" s="25"/>
      <c r="R310" s="25"/>
      <c r="BL310" s="26" t="str">
        <f t="shared" si="37"/>
        <v/>
      </c>
      <c r="BM310" s="26" t="str">
        <f t="shared" si="38"/>
        <v/>
      </c>
      <c r="BN310" s="26" t="str">
        <f t="shared" si="39"/>
        <v/>
      </c>
      <c r="BO310" s="26" t="str">
        <f t="shared" si="40"/>
        <v/>
      </c>
      <c r="BP310" s="26" t="str">
        <f t="shared" si="41"/>
        <v/>
      </c>
      <c r="BQ310" s="26" t="str">
        <f t="shared" si="42"/>
        <v>-1</v>
      </c>
      <c r="BS310" s="26" t="str">
        <f t="shared" si="43"/>
        <v>-1</v>
      </c>
      <c r="BT310" s="26" t="str">
        <f t="shared" si="44"/>
        <v>-1</v>
      </c>
      <c r="BU310" s="26" t="str">
        <f t="shared" si="45"/>
        <v>-1</v>
      </c>
    </row>
    <row r="311" spans="1:73">
      <c r="A311" s="24" t="str">
        <f>IF(B311="","",IF(AND(B311&gt;1,Rapporteringskod!E311="Hela året"),"ÖVR"&amp;"1-"&amp;Rapporteringskod!A$2&amp;"-"&amp;Rapporteringskod!D$2&amp;"-"&amp;ROW(B310),IF(AND(B311&gt;1,Rapporteringskod!E311="Jan-Okt"),"ÖVR"&amp;"1-"&amp;Rapporteringskod!A$2&amp;"-"&amp;Rapporteringskod!D$2&amp;"-"&amp;ROW(B310),"ÖVR"&amp;"2-"&amp;Rapporteringskod!A$2&amp;"-"&amp;Rapporteringskod!D$2&amp;"-"&amp;ROW(B310))))</f>
        <v/>
      </c>
      <c r="B311" s="25"/>
      <c r="C311" s="25"/>
      <c r="D311" s="27"/>
      <c r="E311" s="27"/>
      <c r="F311" s="25"/>
      <c r="G311" s="28" t="str">
        <f>IF(B311="","",VLOOKUP(B311,Koder!A$1:B$365,2,FALSE))</f>
        <v/>
      </c>
      <c r="H311" s="25"/>
      <c r="I311" s="25"/>
      <c r="J311" s="25"/>
      <c r="K311" s="27"/>
      <c r="L311" s="27"/>
      <c r="M311" s="29"/>
      <c r="N311" s="25"/>
      <c r="O311" s="29"/>
      <c r="P311" s="25"/>
      <c r="Q311" s="25"/>
      <c r="R311" s="25"/>
      <c r="BL311" s="26" t="str">
        <f t="shared" si="37"/>
        <v/>
      </c>
      <c r="BM311" s="26" t="str">
        <f t="shared" si="38"/>
        <v/>
      </c>
      <c r="BN311" s="26" t="str">
        <f t="shared" si="39"/>
        <v/>
      </c>
      <c r="BO311" s="26" t="str">
        <f t="shared" si="40"/>
        <v/>
      </c>
      <c r="BP311" s="26" t="str">
        <f t="shared" si="41"/>
        <v/>
      </c>
      <c r="BQ311" s="26" t="str">
        <f t="shared" si="42"/>
        <v>-1</v>
      </c>
      <c r="BS311" s="26" t="str">
        <f t="shared" si="43"/>
        <v>-1</v>
      </c>
      <c r="BT311" s="26" t="str">
        <f t="shared" si="44"/>
        <v>-1</v>
      </c>
      <c r="BU311" s="26" t="str">
        <f t="shared" si="45"/>
        <v>-1</v>
      </c>
    </row>
    <row r="312" spans="1:73">
      <c r="A312" s="24" t="str">
        <f>IF(B312="","",IF(AND(B312&gt;1,Rapporteringskod!E312="Hela året"),"ÖVR"&amp;"1-"&amp;Rapporteringskod!A$2&amp;"-"&amp;Rapporteringskod!D$2&amp;"-"&amp;ROW(B311),IF(AND(B312&gt;1,Rapporteringskod!E312="Jan-Okt"),"ÖVR"&amp;"1-"&amp;Rapporteringskod!A$2&amp;"-"&amp;Rapporteringskod!D$2&amp;"-"&amp;ROW(B311),"ÖVR"&amp;"2-"&amp;Rapporteringskod!A$2&amp;"-"&amp;Rapporteringskod!D$2&amp;"-"&amp;ROW(B311))))</f>
        <v/>
      </c>
      <c r="B312" s="25"/>
      <c r="C312" s="25"/>
      <c r="D312" s="27"/>
      <c r="E312" s="27"/>
      <c r="F312" s="25"/>
      <c r="G312" s="28" t="str">
        <f>IF(B312="","",VLOOKUP(B312,Koder!A$1:B$365,2,FALSE))</f>
        <v/>
      </c>
      <c r="H312" s="25"/>
      <c r="I312" s="25"/>
      <c r="J312" s="25"/>
      <c r="K312" s="27"/>
      <c r="L312" s="27"/>
      <c r="M312" s="29"/>
      <c r="N312" s="25"/>
      <c r="O312" s="29"/>
      <c r="P312" s="25"/>
      <c r="Q312" s="25"/>
      <c r="R312" s="25"/>
      <c r="BL312" s="26" t="str">
        <f t="shared" si="37"/>
        <v/>
      </c>
      <c r="BM312" s="26" t="str">
        <f t="shared" si="38"/>
        <v/>
      </c>
      <c r="BN312" s="26" t="str">
        <f t="shared" si="39"/>
        <v/>
      </c>
      <c r="BO312" s="26" t="str">
        <f t="shared" si="40"/>
        <v/>
      </c>
      <c r="BP312" s="26" t="str">
        <f t="shared" si="41"/>
        <v/>
      </c>
      <c r="BQ312" s="26" t="str">
        <f t="shared" si="42"/>
        <v>-1</v>
      </c>
      <c r="BS312" s="26" t="str">
        <f t="shared" si="43"/>
        <v>-1</v>
      </c>
      <c r="BT312" s="26" t="str">
        <f t="shared" si="44"/>
        <v>-1</v>
      </c>
      <c r="BU312" s="26" t="str">
        <f t="shared" si="45"/>
        <v>-1</v>
      </c>
    </row>
    <row r="313" spans="1:73">
      <c r="A313" s="24" t="str">
        <f>IF(B313="","",IF(AND(B313&gt;1,Rapporteringskod!E313="Hela året"),"ÖVR"&amp;"1-"&amp;Rapporteringskod!A$2&amp;"-"&amp;Rapporteringskod!D$2&amp;"-"&amp;ROW(B312),IF(AND(B313&gt;1,Rapporteringskod!E313="Jan-Okt"),"ÖVR"&amp;"1-"&amp;Rapporteringskod!A$2&amp;"-"&amp;Rapporteringskod!D$2&amp;"-"&amp;ROW(B312),"ÖVR"&amp;"2-"&amp;Rapporteringskod!A$2&amp;"-"&amp;Rapporteringskod!D$2&amp;"-"&amp;ROW(B312))))</f>
        <v/>
      </c>
      <c r="B313" s="25"/>
      <c r="C313" s="25"/>
      <c r="D313" s="27"/>
      <c r="E313" s="27"/>
      <c r="F313" s="25"/>
      <c r="G313" s="28" t="str">
        <f>IF(B313="","",VLOOKUP(B313,Koder!A$1:B$365,2,FALSE))</f>
        <v/>
      </c>
      <c r="H313" s="25"/>
      <c r="I313" s="25"/>
      <c r="J313" s="25"/>
      <c r="K313" s="27"/>
      <c r="L313" s="27"/>
      <c r="M313" s="29"/>
      <c r="N313" s="25"/>
      <c r="O313" s="29"/>
      <c r="P313" s="25"/>
      <c r="Q313" s="25"/>
      <c r="R313" s="25"/>
      <c r="BL313" s="26" t="str">
        <f t="shared" si="37"/>
        <v/>
      </c>
      <c r="BM313" s="26" t="str">
        <f t="shared" si="38"/>
        <v/>
      </c>
      <c r="BN313" s="26" t="str">
        <f t="shared" si="39"/>
        <v/>
      </c>
      <c r="BO313" s="26" t="str">
        <f t="shared" si="40"/>
        <v/>
      </c>
      <c r="BP313" s="26" t="str">
        <f t="shared" si="41"/>
        <v/>
      </c>
      <c r="BQ313" s="26" t="str">
        <f t="shared" si="42"/>
        <v>-1</v>
      </c>
      <c r="BS313" s="26" t="str">
        <f t="shared" si="43"/>
        <v>-1</v>
      </c>
      <c r="BT313" s="26" t="str">
        <f t="shared" si="44"/>
        <v>-1</v>
      </c>
      <c r="BU313" s="26" t="str">
        <f t="shared" si="45"/>
        <v>-1</v>
      </c>
    </row>
    <row r="314" spans="1:73">
      <c r="A314" s="24" t="str">
        <f>IF(B314="","",IF(AND(B314&gt;1,Rapporteringskod!E314="Hela året"),"ÖVR"&amp;"1-"&amp;Rapporteringskod!A$2&amp;"-"&amp;Rapporteringskod!D$2&amp;"-"&amp;ROW(B313),IF(AND(B314&gt;1,Rapporteringskod!E314="Jan-Okt"),"ÖVR"&amp;"1-"&amp;Rapporteringskod!A$2&amp;"-"&amp;Rapporteringskod!D$2&amp;"-"&amp;ROW(B313),"ÖVR"&amp;"2-"&amp;Rapporteringskod!A$2&amp;"-"&amp;Rapporteringskod!D$2&amp;"-"&amp;ROW(B313))))</f>
        <v/>
      </c>
      <c r="B314" s="25"/>
      <c r="C314" s="25"/>
      <c r="D314" s="27"/>
      <c r="E314" s="27"/>
      <c r="F314" s="25"/>
      <c r="G314" s="28" t="str">
        <f>IF(B314="","",VLOOKUP(B314,Koder!A$1:B$365,2,FALSE))</f>
        <v/>
      </c>
      <c r="H314" s="25"/>
      <c r="I314" s="25"/>
      <c r="J314" s="25"/>
      <c r="K314" s="27"/>
      <c r="L314" s="27"/>
      <c r="M314" s="29"/>
      <c r="N314" s="25"/>
      <c r="O314" s="29"/>
      <c r="P314" s="25"/>
      <c r="Q314" s="25"/>
      <c r="R314" s="25"/>
      <c r="BL314" s="26" t="str">
        <f t="shared" si="37"/>
        <v/>
      </c>
      <c r="BM314" s="26" t="str">
        <f t="shared" si="38"/>
        <v/>
      </c>
      <c r="BN314" s="26" t="str">
        <f t="shared" si="39"/>
        <v/>
      </c>
      <c r="BO314" s="26" t="str">
        <f t="shared" si="40"/>
        <v/>
      </c>
      <c r="BP314" s="26" t="str">
        <f t="shared" si="41"/>
        <v/>
      </c>
      <c r="BQ314" s="26" t="str">
        <f t="shared" si="42"/>
        <v>-1</v>
      </c>
      <c r="BS314" s="26" t="str">
        <f t="shared" si="43"/>
        <v>-1</v>
      </c>
      <c r="BT314" s="26" t="str">
        <f t="shared" si="44"/>
        <v>-1</v>
      </c>
      <c r="BU314" s="26" t="str">
        <f t="shared" si="45"/>
        <v>-1</v>
      </c>
    </row>
    <row r="315" spans="1:73">
      <c r="A315" s="24" t="str">
        <f>IF(B315="","",IF(AND(B315&gt;1,Rapporteringskod!E315="Hela året"),"ÖVR"&amp;"1-"&amp;Rapporteringskod!A$2&amp;"-"&amp;Rapporteringskod!D$2&amp;"-"&amp;ROW(B314),IF(AND(B315&gt;1,Rapporteringskod!E315="Jan-Okt"),"ÖVR"&amp;"1-"&amp;Rapporteringskod!A$2&amp;"-"&amp;Rapporteringskod!D$2&amp;"-"&amp;ROW(B314),"ÖVR"&amp;"2-"&amp;Rapporteringskod!A$2&amp;"-"&amp;Rapporteringskod!D$2&amp;"-"&amp;ROW(B314))))</f>
        <v/>
      </c>
      <c r="B315" s="25"/>
      <c r="C315" s="25"/>
      <c r="D315" s="27"/>
      <c r="E315" s="27"/>
      <c r="F315" s="25"/>
      <c r="G315" s="28" t="str">
        <f>IF(B315="","",VLOOKUP(B315,Koder!A$1:B$365,2,FALSE))</f>
        <v/>
      </c>
      <c r="H315" s="25"/>
      <c r="I315" s="25"/>
      <c r="J315" s="25"/>
      <c r="K315" s="27"/>
      <c r="L315" s="27"/>
      <c r="M315" s="29"/>
      <c r="N315" s="25"/>
      <c r="O315" s="29"/>
      <c r="P315" s="25"/>
      <c r="Q315" s="25"/>
      <c r="R315" s="25"/>
      <c r="BL315" s="26" t="str">
        <f t="shared" si="37"/>
        <v/>
      </c>
      <c r="BM315" s="26" t="str">
        <f t="shared" si="38"/>
        <v/>
      </c>
      <c r="BN315" s="26" t="str">
        <f t="shared" si="39"/>
        <v/>
      </c>
      <c r="BO315" s="26" t="str">
        <f t="shared" si="40"/>
        <v/>
      </c>
      <c r="BP315" s="26" t="str">
        <f t="shared" si="41"/>
        <v/>
      </c>
      <c r="BQ315" s="26" t="str">
        <f t="shared" si="42"/>
        <v>-1</v>
      </c>
      <c r="BS315" s="26" t="str">
        <f t="shared" si="43"/>
        <v>-1</v>
      </c>
      <c r="BT315" s="26" t="str">
        <f t="shared" si="44"/>
        <v>-1</v>
      </c>
      <c r="BU315" s="26" t="str">
        <f t="shared" si="45"/>
        <v>-1</v>
      </c>
    </row>
    <row r="316" spans="1:73">
      <c r="A316" s="24" t="str">
        <f>IF(B316="","",IF(AND(B316&gt;1,Rapporteringskod!E316="Hela året"),"ÖVR"&amp;"1-"&amp;Rapporteringskod!A$2&amp;"-"&amp;Rapporteringskod!D$2&amp;"-"&amp;ROW(B315),IF(AND(B316&gt;1,Rapporteringskod!E316="Jan-Okt"),"ÖVR"&amp;"1-"&amp;Rapporteringskod!A$2&amp;"-"&amp;Rapporteringskod!D$2&amp;"-"&amp;ROW(B315),"ÖVR"&amp;"2-"&amp;Rapporteringskod!A$2&amp;"-"&amp;Rapporteringskod!D$2&amp;"-"&amp;ROW(B315))))</f>
        <v/>
      </c>
      <c r="B316" s="25"/>
      <c r="C316" s="25"/>
      <c r="D316" s="27"/>
      <c r="E316" s="27"/>
      <c r="F316" s="25"/>
      <c r="G316" s="28" t="str">
        <f>IF(B316="","",VLOOKUP(B316,Koder!A$1:B$365,2,FALSE))</f>
        <v/>
      </c>
      <c r="H316" s="25"/>
      <c r="I316" s="25"/>
      <c r="J316" s="25"/>
      <c r="K316" s="27"/>
      <c r="L316" s="27"/>
      <c r="M316" s="29"/>
      <c r="N316" s="25"/>
      <c r="O316" s="29"/>
      <c r="P316" s="25"/>
      <c r="Q316" s="25"/>
      <c r="R316" s="25"/>
      <c r="BL316" s="26" t="str">
        <f t="shared" si="37"/>
        <v/>
      </c>
      <c r="BM316" s="26" t="str">
        <f t="shared" si="38"/>
        <v/>
      </c>
      <c r="BN316" s="26" t="str">
        <f t="shared" si="39"/>
        <v/>
      </c>
      <c r="BO316" s="26" t="str">
        <f t="shared" si="40"/>
        <v/>
      </c>
      <c r="BP316" s="26" t="str">
        <f t="shared" si="41"/>
        <v/>
      </c>
      <c r="BQ316" s="26" t="str">
        <f t="shared" si="42"/>
        <v>-1</v>
      </c>
      <c r="BS316" s="26" t="str">
        <f t="shared" si="43"/>
        <v>-1</v>
      </c>
      <c r="BT316" s="26" t="str">
        <f t="shared" si="44"/>
        <v>-1</v>
      </c>
      <c r="BU316" s="26" t="str">
        <f t="shared" si="45"/>
        <v>-1</v>
      </c>
    </row>
    <row r="317" spans="1:73">
      <c r="A317" s="24" t="str">
        <f>IF(B317="","",IF(AND(B317&gt;1,Rapporteringskod!E317="Hela året"),"ÖVR"&amp;"1-"&amp;Rapporteringskod!A$2&amp;"-"&amp;Rapporteringskod!D$2&amp;"-"&amp;ROW(B316),IF(AND(B317&gt;1,Rapporteringskod!E317="Jan-Okt"),"ÖVR"&amp;"1-"&amp;Rapporteringskod!A$2&amp;"-"&amp;Rapporteringskod!D$2&amp;"-"&amp;ROW(B316),"ÖVR"&amp;"2-"&amp;Rapporteringskod!A$2&amp;"-"&amp;Rapporteringskod!D$2&amp;"-"&amp;ROW(B316))))</f>
        <v/>
      </c>
      <c r="B317" s="25"/>
      <c r="C317" s="25"/>
      <c r="D317" s="27"/>
      <c r="E317" s="27"/>
      <c r="F317" s="25"/>
      <c r="G317" s="28" t="str">
        <f>IF(B317="","",VLOOKUP(B317,Koder!A$1:B$365,2,FALSE))</f>
        <v/>
      </c>
      <c r="H317" s="25"/>
      <c r="I317" s="25"/>
      <c r="J317" s="25"/>
      <c r="K317" s="27"/>
      <c r="L317" s="27"/>
      <c r="M317" s="29"/>
      <c r="N317" s="25"/>
      <c r="O317" s="29"/>
      <c r="P317" s="25"/>
      <c r="Q317" s="25"/>
      <c r="R317" s="25"/>
      <c r="BL317" s="26" t="str">
        <f t="shared" si="37"/>
        <v/>
      </c>
      <c r="BM317" s="26" t="str">
        <f t="shared" si="38"/>
        <v/>
      </c>
      <c r="BN317" s="26" t="str">
        <f t="shared" si="39"/>
        <v/>
      </c>
      <c r="BO317" s="26" t="str">
        <f t="shared" si="40"/>
        <v/>
      </c>
      <c r="BP317" s="26" t="str">
        <f t="shared" si="41"/>
        <v/>
      </c>
      <c r="BQ317" s="26" t="str">
        <f t="shared" si="42"/>
        <v>-1</v>
      </c>
      <c r="BS317" s="26" t="str">
        <f t="shared" si="43"/>
        <v>-1</v>
      </c>
      <c r="BT317" s="26" t="str">
        <f t="shared" si="44"/>
        <v>-1</v>
      </c>
      <c r="BU317" s="26" t="str">
        <f t="shared" si="45"/>
        <v>-1</v>
      </c>
    </row>
    <row r="318" spans="1:73">
      <c r="A318" s="24" t="str">
        <f>IF(B318="","",IF(AND(B318&gt;1,Rapporteringskod!E318="Hela året"),"ÖVR"&amp;"1-"&amp;Rapporteringskod!A$2&amp;"-"&amp;Rapporteringskod!D$2&amp;"-"&amp;ROW(B317),IF(AND(B318&gt;1,Rapporteringskod!E318="Jan-Okt"),"ÖVR"&amp;"1-"&amp;Rapporteringskod!A$2&amp;"-"&amp;Rapporteringskod!D$2&amp;"-"&amp;ROW(B317),"ÖVR"&amp;"2-"&amp;Rapporteringskod!A$2&amp;"-"&amp;Rapporteringskod!D$2&amp;"-"&amp;ROW(B317))))</f>
        <v/>
      </c>
      <c r="B318" s="25"/>
      <c r="C318" s="25"/>
      <c r="D318" s="27"/>
      <c r="E318" s="27"/>
      <c r="F318" s="25"/>
      <c r="G318" s="28" t="str">
        <f>IF(B318="","",VLOOKUP(B318,Koder!A$1:B$365,2,FALSE))</f>
        <v/>
      </c>
      <c r="H318" s="25"/>
      <c r="I318" s="25"/>
      <c r="J318" s="25"/>
      <c r="K318" s="27"/>
      <c r="L318" s="27"/>
      <c r="M318" s="29"/>
      <c r="N318" s="25"/>
      <c r="O318" s="29"/>
      <c r="P318" s="25"/>
      <c r="Q318" s="25"/>
      <c r="R318" s="25"/>
      <c r="BL318" s="26" t="str">
        <f t="shared" si="37"/>
        <v/>
      </c>
      <c r="BM318" s="26" t="str">
        <f t="shared" si="38"/>
        <v/>
      </c>
      <c r="BN318" s="26" t="str">
        <f t="shared" si="39"/>
        <v/>
      </c>
      <c r="BO318" s="26" t="str">
        <f t="shared" si="40"/>
        <v/>
      </c>
      <c r="BP318" s="26" t="str">
        <f t="shared" si="41"/>
        <v/>
      </c>
      <c r="BQ318" s="26" t="str">
        <f t="shared" si="42"/>
        <v>-1</v>
      </c>
      <c r="BS318" s="26" t="str">
        <f t="shared" si="43"/>
        <v>-1</v>
      </c>
      <c r="BT318" s="26" t="str">
        <f t="shared" si="44"/>
        <v>-1</v>
      </c>
      <c r="BU318" s="26" t="str">
        <f t="shared" si="45"/>
        <v>-1</v>
      </c>
    </row>
    <row r="319" spans="1:73">
      <c r="A319" s="24" t="str">
        <f>IF(B319="","",IF(AND(B319&gt;1,Rapporteringskod!E319="Hela året"),"ÖVR"&amp;"1-"&amp;Rapporteringskod!A$2&amp;"-"&amp;Rapporteringskod!D$2&amp;"-"&amp;ROW(B318),IF(AND(B319&gt;1,Rapporteringskod!E319="Jan-Okt"),"ÖVR"&amp;"1-"&amp;Rapporteringskod!A$2&amp;"-"&amp;Rapporteringskod!D$2&amp;"-"&amp;ROW(B318),"ÖVR"&amp;"2-"&amp;Rapporteringskod!A$2&amp;"-"&amp;Rapporteringskod!D$2&amp;"-"&amp;ROW(B318))))</f>
        <v/>
      </c>
      <c r="B319" s="25"/>
      <c r="C319" s="25"/>
      <c r="D319" s="27"/>
      <c r="E319" s="27"/>
      <c r="F319" s="25"/>
      <c r="G319" s="28" t="str">
        <f>IF(B319="","",VLOOKUP(B319,Koder!A$1:B$365,2,FALSE))</f>
        <v/>
      </c>
      <c r="H319" s="25"/>
      <c r="I319" s="25"/>
      <c r="J319" s="25"/>
      <c r="K319" s="27"/>
      <c r="L319" s="27"/>
      <c r="M319" s="29"/>
      <c r="N319" s="25"/>
      <c r="O319" s="29"/>
      <c r="P319" s="25"/>
      <c r="Q319" s="25"/>
      <c r="R319" s="25"/>
      <c r="BL319" s="26" t="str">
        <f t="shared" si="37"/>
        <v/>
      </c>
      <c r="BM319" s="26" t="str">
        <f t="shared" si="38"/>
        <v/>
      </c>
      <c r="BN319" s="26" t="str">
        <f t="shared" si="39"/>
        <v/>
      </c>
      <c r="BO319" s="26" t="str">
        <f t="shared" si="40"/>
        <v/>
      </c>
      <c r="BP319" s="26" t="str">
        <f t="shared" si="41"/>
        <v/>
      </c>
      <c r="BQ319" s="26" t="str">
        <f t="shared" si="42"/>
        <v>-1</v>
      </c>
      <c r="BS319" s="26" t="str">
        <f t="shared" si="43"/>
        <v>-1</v>
      </c>
      <c r="BT319" s="26" t="str">
        <f t="shared" si="44"/>
        <v>-1</v>
      </c>
      <c r="BU319" s="26" t="str">
        <f t="shared" si="45"/>
        <v>-1</v>
      </c>
    </row>
    <row r="320" spans="1:73">
      <c r="A320" s="24" t="str">
        <f>IF(B320="","",IF(AND(B320&gt;1,Rapporteringskod!E320="Hela året"),"ÖVR"&amp;"1-"&amp;Rapporteringskod!A$2&amp;"-"&amp;Rapporteringskod!D$2&amp;"-"&amp;ROW(B319),IF(AND(B320&gt;1,Rapporteringskod!E320="Jan-Okt"),"ÖVR"&amp;"1-"&amp;Rapporteringskod!A$2&amp;"-"&amp;Rapporteringskod!D$2&amp;"-"&amp;ROW(B319),"ÖVR"&amp;"2-"&amp;Rapporteringskod!A$2&amp;"-"&amp;Rapporteringskod!D$2&amp;"-"&amp;ROW(B319))))</f>
        <v/>
      </c>
      <c r="B320" s="25"/>
      <c r="C320" s="25"/>
      <c r="D320" s="27"/>
      <c r="E320" s="27"/>
      <c r="F320" s="25"/>
      <c r="G320" s="28" t="str">
        <f>IF(B320="","",VLOOKUP(B320,Koder!A$1:B$365,2,FALSE))</f>
        <v/>
      </c>
      <c r="H320" s="25"/>
      <c r="I320" s="25"/>
      <c r="J320" s="25"/>
      <c r="K320" s="27"/>
      <c r="L320" s="27"/>
      <c r="M320" s="29"/>
      <c r="N320" s="25"/>
      <c r="O320" s="29"/>
      <c r="P320" s="25"/>
      <c r="Q320" s="25"/>
      <c r="R320" s="25"/>
      <c r="BL320" s="26" t="str">
        <f t="shared" si="37"/>
        <v/>
      </c>
      <c r="BM320" s="26" t="str">
        <f t="shared" si="38"/>
        <v/>
      </c>
      <c r="BN320" s="26" t="str">
        <f t="shared" si="39"/>
        <v/>
      </c>
      <c r="BO320" s="26" t="str">
        <f t="shared" si="40"/>
        <v/>
      </c>
      <c r="BP320" s="26" t="str">
        <f t="shared" si="41"/>
        <v/>
      </c>
      <c r="BQ320" s="26" t="str">
        <f t="shared" si="42"/>
        <v>-1</v>
      </c>
      <c r="BS320" s="26" t="str">
        <f t="shared" si="43"/>
        <v>-1</v>
      </c>
      <c r="BT320" s="26" t="str">
        <f t="shared" si="44"/>
        <v>-1</v>
      </c>
      <c r="BU320" s="26" t="str">
        <f t="shared" si="45"/>
        <v>-1</v>
      </c>
    </row>
    <row r="321" spans="1:73">
      <c r="A321" s="24" t="str">
        <f>IF(B321="","",IF(AND(B321&gt;1,Rapporteringskod!E321="Hela året"),"ÖVR"&amp;"1-"&amp;Rapporteringskod!A$2&amp;"-"&amp;Rapporteringskod!D$2&amp;"-"&amp;ROW(B320),IF(AND(B321&gt;1,Rapporteringskod!E321="Jan-Okt"),"ÖVR"&amp;"1-"&amp;Rapporteringskod!A$2&amp;"-"&amp;Rapporteringskod!D$2&amp;"-"&amp;ROW(B320),"ÖVR"&amp;"2-"&amp;Rapporteringskod!A$2&amp;"-"&amp;Rapporteringskod!D$2&amp;"-"&amp;ROW(B320))))</f>
        <v/>
      </c>
      <c r="B321" s="25"/>
      <c r="C321" s="25"/>
      <c r="D321" s="27"/>
      <c r="E321" s="27"/>
      <c r="F321" s="25"/>
      <c r="G321" s="28" t="str">
        <f>IF(B321="","",VLOOKUP(B321,Koder!A$1:B$365,2,FALSE))</f>
        <v/>
      </c>
      <c r="H321" s="25"/>
      <c r="I321" s="25"/>
      <c r="J321" s="25"/>
      <c r="K321" s="27"/>
      <c r="L321" s="27"/>
      <c r="M321" s="29"/>
      <c r="N321" s="25"/>
      <c r="O321" s="29"/>
      <c r="P321" s="25"/>
      <c r="Q321" s="25"/>
      <c r="R321" s="25"/>
      <c r="BL321" s="26" t="str">
        <f t="shared" si="37"/>
        <v/>
      </c>
      <c r="BM321" s="26" t="str">
        <f t="shared" si="38"/>
        <v/>
      </c>
      <c r="BN321" s="26" t="str">
        <f t="shared" si="39"/>
        <v/>
      </c>
      <c r="BO321" s="26" t="str">
        <f t="shared" si="40"/>
        <v/>
      </c>
      <c r="BP321" s="26" t="str">
        <f t="shared" si="41"/>
        <v/>
      </c>
      <c r="BQ321" s="26" t="str">
        <f t="shared" si="42"/>
        <v>-1</v>
      </c>
      <c r="BS321" s="26" t="str">
        <f t="shared" si="43"/>
        <v>-1</v>
      </c>
      <c r="BT321" s="26" t="str">
        <f t="shared" si="44"/>
        <v>-1</v>
      </c>
      <c r="BU321" s="26" t="str">
        <f t="shared" si="45"/>
        <v>-1</v>
      </c>
    </row>
    <row r="322" spans="1:73">
      <c r="A322" s="24" t="str">
        <f>IF(B322="","",IF(AND(B322&gt;1,Rapporteringskod!E322="Hela året"),"ÖVR"&amp;"1-"&amp;Rapporteringskod!A$2&amp;"-"&amp;Rapporteringskod!D$2&amp;"-"&amp;ROW(B321),IF(AND(B322&gt;1,Rapporteringskod!E322="Jan-Okt"),"ÖVR"&amp;"1-"&amp;Rapporteringskod!A$2&amp;"-"&amp;Rapporteringskod!D$2&amp;"-"&amp;ROW(B321),"ÖVR"&amp;"2-"&amp;Rapporteringskod!A$2&amp;"-"&amp;Rapporteringskod!D$2&amp;"-"&amp;ROW(B321))))</f>
        <v/>
      </c>
      <c r="B322" s="25"/>
      <c r="C322" s="25"/>
      <c r="D322" s="27"/>
      <c r="E322" s="27"/>
      <c r="F322" s="25"/>
      <c r="G322" s="28" t="str">
        <f>IF(B322="","",VLOOKUP(B322,Koder!A$1:B$365,2,FALSE))</f>
        <v/>
      </c>
      <c r="H322" s="25"/>
      <c r="I322" s="25"/>
      <c r="J322" s="25"/>
      <c r="K322" s="27"/>
      <c r="L322" s="27"/>
      <c r="M322" s="29"/>
      <c r="N322" s="25"/>
      <c r="O322" s="29"/>
      <c r="P322" s="25"/>
      <c r="Q322" s="25"/>
      <c r="R322" s="25"/>
      <c r="BL322" s="26" t="str">
        <f t="shared" si="37"/>
        <v/>
      </c>
      <c r="BM322" s="26" t="str">
        <f t="shared" si="38"/>
        <v/>
      </c>
      <c r="BN322" s="26" t="str">
        <f t="shared" si="39"/>
        <v/>
      </c>
      <c r="BO322" s="26" t="str">
        <f t="shared" si="40"/>
        <v/>
      </c>
      <c r="BP322" s="26" t="str">
        <f t="shared" si="41"/>
        <v/>
      </c>
      <c r="BQ322" s="26" t="str">
        <f t="shared" si="42"/>
        <v>-1</v>
      </c>
      <c r="BS322" s="26" t="str">
        <f t="shared" si="43"/>
        <v>-1</v>
      </c>
      <c r="BT322" s="26" t="str">
        <f t="shared" si="44"/>
        <v>-1</v>
      </c>
      <c r="BU322" s="26" t="str">
        <f t="shared" si="45"/>
        <v>-1</v>
      </c>
    </row>
    <row r="323" spans="1:73">
      <c r="A323" s="24" t="str">
        <f>IF(B323="","",IF(AND(B323&gt;1,Rapporteringskod!E323="Hela året"),"ÖVR"&amp;"1-"&amp;Rapporteringskod!A$2&amp;"-"&amp;Rapporteringskod!D$2&amp;"-"&amp;ROW(B322),IF(AND(B323&gt;1,Rapporteringskod!E323="Jan-Okt"),"ÖVR"&amp;"1-"&amp;Rapporteringskod!A$2&amp;"-"&amp;Rapporteringskod!D$2&amp;"-"&amp;ROW(B322),"ÖVR"&amp;"2-"&amp;Rapporteringskod!A$2&amp;"-"&amp;Rapporteringskod!D$2&amp;"-"&amp;ROW(B322))))</f>
        <v/>
      </c>
      <c r="B323" s="25"/>
      <c r="C323" s="25"/>
      <c r="D323" s="27"/>
      <c r="E323" s="27"/>
      <c r="F323" s="25"/>
      <c r="G323" s="28" t="str">
        <f>IF(B323="","",VLOOKUP(B323,Koder!A$1:B$365,2,FALSE))</f>
        <v/>
      </c>
      <c r="H323" s="25"/>
      <c r="I323" s="25"/>
      <c r="J323" s="25"/>
      <c r="K323" s="27"/>
      <c r="L323" s="27"/>
      <c r="M323" s="29"/>
      <c r="N323" s="25"/>
      <c r="O323" s="29"/>
      <c r="P323" s="25"/>
      <c r="Q323" s="25"/>
      <c r="R323" s="25"/>
      <c r="BL323" s="26" t="str">
        <f t="shared" ref="BL323:BL386" si="46">IF(BQ323="Fel",ROW(BQ323),"")</f>
        <v/>
      </c>
      <c r="BM323" s="26" t="str">
        <f t="shared" ref="BM323:BM386" si="47">IF(BR323="Fel",ROW(BR323),"")</f>
        <v/>
      </c>
      <c r="BN323" s="26" t="str">
        <f t="shared" ref="BN323:BN386" si="48">IF(BS323="Fel",ROW(BS323),"")</f>
        <v/>
      </c>
      <c r="BO323" s="26" t="str">
        <f t="shared" ref="BO323:BO386" si="49">IF(BT323="Fel",ROW(BT323),"")</f>
        <v/>
      </c>
      <c r="BP323" s="26" t="str">
        <f t="shared" ref="BP323:BP386" si="50">IF(BU323="Fel",ROW(BU323),"")</f>
        <v/>
      </c>
      <c r="BQ323" s="26" t="str">
        <f t="shared" ref="BQ323:BQ386" si="51">IF(B323&lt;&gt;"",IF(AND(C323&lt;&gt;"",D323&lt;&gt;"",E323&lt;&gt;"",F323&lt;&gt;"",I323&lt;&gt;"",J323&lt;&gt;"",M323&lt;&gt;"",N323&lt;&gt;"",O323&lt;&gt;"",P323&lt;&gt;""),"OK","Fel"),"-1")</f>
        <v>-1</v>
      </c>
      <c r="BS323" s="26" t="str">
        <f t="shared" ref="BS323:BS386" si="52">IF(J323="","-1",IF(J323="Annan åtgärd",IF(R323&lt;&gt;"","OK","Fel"),"OK"))</f>
        <v>-1</v>
      </c>
      <c r="BT323" s="26" t="str">
        <f t="shared" ref="BT323:BT386" si="53">IF(J323="","-1",IF(J323&lt;&gt;"Ingen åtgärd krävs",IF(AND(K323&lt;&gt;"",L323&lt;&gt;""),"OK","Fel"),"OK"))</f>
        <v>-1</v>
      </c>
      <c r="BU323" s="26" t="str">
        <f t="shared" ref="BU323:BU386" si="54">IF(P323="","-1",IF(P323="Ja",IF(Q323&lt;&gt;"","OK","Fel"),"OK"))</f>
        <v>-1</v>
      </c>
    </row>
    <row r="324" spans="1:73">
      <c r="A324" s="24" t="str">
        <f>IF(B324="","",IF(AND(B324&gt;1,Rapporteringskod!E324="Hela året"),"ÖVR"&amp;"1-"&amp;Rapporteringskod!A$2&amp;"-"&amp;Rapporteringskod!D$2&amp;"-"&amp;ROW(B323),IF(AND(B324&gt;1,Rapporteringskod!E324="Jan-Okt"),"ÖVR"&amp;"1-"&amp;Rapporteringskod!A$2&amp;"-"&amp;Rapporteringskod!D$2&amp;"-"&amp;ROW(B323),"ÖVR"&amp;"2-"&amp;Rapporteringskod!A$2&amp;"-"&amp;Rapporteringskod!D$2&amp;"-"&amp;ROW(B323))))</f>
        <v/>
      </c>
      <c r="B324" s="25"/>
      <c r="C324" s="25"/>
      <c r="D324" s="27"/>
      <c r="E324" s="27"/>
      <c r="F324" s="25"/>
      <c r="G324" s="28" t="str">
        <f>IF(B324="","",VLOOKUP(B324,Koder!A$1:B$365,2,FALSE))</f>
        <v/>
      </c>
      <c r="H324" s="25"/>
      <c r="I324" s="25"/>
      <c r="J324" s="25"/>
      <c r="K324" s="27"/>
      <c r="L324" s="27"/>
      <c r="M324" s="29"/>
      <c r="N324" s="25"/>
      <c r="O324" s="29"/>
      <c r="P324" s="25"/>
      <c r="Q324" s="25"/>
      <c r="R324" s="25"/>
      <c r="BL324" s="26" t="str">
        <f t="shared" si="46"/>
        <v/>
      </c>
      <c r="BM324" s="26" t="str">
        <f t="shared" si="47"/>
        <v/>
      </c>
      <c r="BN324" s="26" t="str">
        <f t="shared" si="48"/>
        <v/>
      </c>
      <c r="BO324" s="26" t="str">
        <f t="shared" si="49"/>
        <v/>
      </c>
      <c r="BP324" s="26" t="str">
        <f t="shared" si="50"/>
        <v/>
      </c>
      <c r="BQ324" s="26" t="str">
        <f t="shared" si="51"/>
        <v>-1</v>
      </c>
      <c r="BS324" s="26" t="str">
        <f t="shared" si="52"/>
        <v>-1</v>
      </c>
      <c r="BT324" s="26" t="str">
        <f t="shared" si="53"/>
        <v>-1</v>
      </c>
      <c r="BU324" s="26" t="str">
        <f t="shared" si="54"/>
        <v>-1</v>
      </c>
    </row>
    <row r="325" spans="1:73">
      <c r="A325" s="24" t="str">
        <f>IF(B325="","",IF(AND(B325&gt;1,Rapporteringskod!E325="Hela året"),"ÖVR"&amp;"1-"&amp;Rapporteringskod!A$2&amp;"-"&amp;Rapporteringskod!D$2&amp;"-"&amp;ROW(B324),IF(AND(B325&gt;1,Rapporteringskod!E325="Jan-Okt"),"ÖVR"&amp;"1-"&amp;Rapporteringskod!A$2&amp;"-"&amp;Rapporteringskod!D$2&amp;"-"&amp;ROW(B324),"ÖVR"&amp;"2-"&amp;Rapporteringskod!A$2&amp;"-"&amp;Rapporteringskod!D$2&amp;"-"&amp;ROW(B324))))</f>
        <v/>
      </c>
      <c r="B325" s="25"/>
      <c r="C325" s="25"/>
      <c r="D325" s="27"/>
      <c r="E325" s="27"/>
      <c r="F325" s="25"/>
      <c r="G325" s="28" t="str">
        <f>IF(B325="","",VLOOKUP(B325,Koder!A$1:B$365,2,FALSE))</f>
        <v/>
      </c>
      <c r="H325" s="25"/>
      <c r="I325" s="25"/>
      <c r="J325" s="25"/>
      <c r="K325" s="27"/>
      <c r="L325" s="27"/>
      <c r="M325" s="29"/>
      <c r="N325" s="25"/>
      <c r="O325" s="29"/>
      <c r="P325" s="25"/>
      <c r="Q325" s="25"/>
      <c r="R325" s="25"/>
      <c r="BL325" s="26" t="str">
        <f t="shared" si="46"/>
        <v/>
      </c>
      <c r="BM325" s="26" t="str">
        <f t="shared" si="47"/>
        <v/>
      </c>
      <c r="BN325" s="26" t="str">
        <f t="shared" si="48"/>
        <v/>
      </c>
      <c r="BO325" s="26" t="str">
        <f t="shared" si="49"/>
        <v/>
      </c>
      <c r="BP325" s="26" t="str">
        <f t="shared" si="50"/>
        <v/>
      </c>
      <c r="BQ325" s="26" t="str">
        <f t="shared" si="51"/>
        <v>-1</v>
      </c>
      <c r="BS325" s="26" t="str">
        <f t="shared" si="52"/>
        <v>-1</v>
      </c>
      <c r="BT325" s="26" t="str">
        <f t="shared" si="53"/>
        <v>-1</v>
      </c>
      <c r="BU325" s="26" t="str">
        <f t="shared" si="54"/>
        <v>-1</v>
      </c>
    </row>
    <row r="326" spans="1:73">
      <c r="A326" s="24" t="str">
        <f>IF(B326="","",IF(AND(B326&gt;1,Rapporteringskod!E326="Hela året"),"ÖVR"&amp;"1-"&amp;Rapporteringskod!A$2&amp;"-"&amp;Rapporteringskod!D$2&amp;"-"&amp;ROW(B325),IF(AND(B326&gt;1,Rapporteringskod!E326="Jan-Okt"),"ÖVR"&amp;"1-"&amp;Rapporteringskod!A$2&amp;"-"&amp;Rapporteringskod!D$2&amp;"-"&amp;ROW(B325),"ÖVR"&amp;"2-"&amp;Rapporteringskod!A$2&amp;"-"&amp;Rapporteringskod!D$2&amp;"-"&amp;ROW(B325))))</f>
        <v/>
      </c>
      <c r="B326" s="25"/>
      <c r="C326" s="25"/>
      <c r="D326" s="27"/>
      <c r="E326" s="27"/>
      <c r="F326" s="25"/>
      <c r="G326" s="28" t="str">
        <f>IF(B326="","",VLOOKUP(B326,Koder!A$1:B$365,2,FALSE))</f>
        <v/>
      </c>
      <c r="H326" s="25"/>
      <c r="I326" s="25"/>
      <c r="J326" s="25"/>
      <c r="K326" s="27"/>
      <c r="L326" s="27"/>
      <c r="M326" s="29"/>
      <c r="N326" s="25"/>
      <c r="O326" s="29"/>
      <c r="P326" s="25"/>
      <c r="Q326" s="25"/>
      <c r="R326" s="25"/>
      <c r="BL326" s="26" t="str">
        <f t="shared" si="46"/>
        <v/>
      </c>
      <c r="BM326" s="26" t="str">
        <f t="shared" si="47"/>
        <v/>
      </c>
      <c r="BN326" s="26" t="str">
        <f t="shared" si="48"/>
        <v/>
      </c>
      <c r="BO326" s="26" t="str">
        <f t="shared" si="49"/>
        <v/>
      </c>
      <c r="BP326" s="26" t="str">
        <f t="shared" si="50"/>
        <v/>
      </c>
      <c r="BQ326" s="26" t="str">
        <f t="shared" si="51"/>
        <v>-1</v>
      </c>
      <c r="BS326" s="26" t="str">
        <f t="shared" si="52"/>
        <v>-1</v>
      </c>
      <c r="BT326" s="26" t="str">
        <f t="shared" si="53"/>
        <v>-1</v>
      </c>
      <c r="BU326" s="26" t="str">
        <f t="shared" si="54"/>
        <v>-1</v>
      </c>
    </row>
    <row r="327" spans="1:73">
      <c r="A327" s="24" t="str">
        <f>IF(B327="","",IF(AND(B327&gt;1,Rapporteringskod!E327="Hela året"),"ÖVR"&amp;"1-"&amp;Rapporteringskod!A$2&amp;"-"&amp;Rapporteringskod!D$2&amp;"-"&amp;ROW(B326),IF(AND(B327&gt;1,Rapporteringskod!E327="Jan-Okt"),"ÖVR"&amp;"1-"&amp;Rapporteringskod!A$2&amp;"-"&amp;Rapporteringskod!D$2&amp;"-"&amp;ROW(B326),"ÖVR"&amp;"2-"&amp;Rapporteringskod!A$2&amp;"-"&amp;Rapporteringskod!D$2&amp;"-"&amp;ROW(B326))))</f>
        <v/>
      </c>
      <c r="B327" s="25"/>
      <c r="C327" s="25"/>
      <c r="D327" s="27"/>
      <c r="E327" s="27"/>
      <c r="F327" s="25"/>
      <c r="G327" s="28" t="str">
        <f>IF(B327="","",VLOOKUP(B327,Koder!A$1:B$365,2,FALSE))</f>
        <v/>
      </c>
      <c r="H327" s="25"/>
      <c r="I327" s="25"/>
      <c r="J327" s="25"/>
      <c r="K327" s="27"/>
      <c r="L327" s="27"/>
      <c r="M327" s="29"/>
      <c r="N327" s="25"/>
      <c r="O327" s="29"/>
      <c r="P327" s="25"/>
      <c r="Q327" s="25"/>
      <c r="R327" s="25"/>
      <c r="BL327" s="26" t="str">
        <f t="shared" si="46"/>
        <v/>
      </c>
      <c r="BM327" s="26" t="str">
        <f t="shared" si="47"/>
        <v/>
      </c>
      <c r="BN327" s="26" t="str">
        <f t="shared" si="48"/>
        <v/>
      </c>
      <c r="BO327" s="26" t="str">
        <f t="shared" si="49"/>
        <v/>
      </c>
      <c r="BP327" s="26" t="str">
        <f t="shared" si="50"/>
        <v/>
      </c>
      <c r="BQ327" s="26" t="str">
        <f t="shared" si="51"/>
        <v>-1</v>
      </c>
      <c r="BS327" s="26" t="str">
        <f t="shared" si="52"/>
        <v>-1</v>
      </c>
      <c r="BT327" s="26" t="str">
        <f t="shared" si="53"/>
        <v>-1</v>
      </c>
      <c r="BU327" s="26" t="str">
        <f t="shared" si="54"/>
        <v>-1</v>
      </c>
    </row>
    <row r="328" spans="1:73">
      <c r="A328" s="24" t="str">
        <f>IF(B328="","",IF(AND(B328&gt;1,Rapporteringskod!E328="Hela året"),"ÖVR"&amp;"1-"&amp;Rapporteringskod!A$2&amp;"-"&amp;Rapporteringskod!D$2&amp;"-"&amp;ROW(B327),IF(AND(B328&gt;1,Rapporteringskod!E328="Jan-Okt"),"ÖVR"&amp;"1-"&amp;Rapporteringskod!A$2&amp;"-"&amp;Rapporteringskod!D$2&amp;"-"&amp;ROW(B327),"ÖVR"&amp;"2-"&amp;Rapporteringskod!A$2&amp;"-"&amp;Rapporteringskod!D$2&amp;"-"&amp;ROW(B327))))</f>
        <v/>
      </c>
      <c r="B328" s="25"/>
      <c r="C328" s="25"/>
      <c r="D328" s="27"/>
      <c r="E328" s="27"/>
      <c r="F328" s="25"/>
      <c r="G328" s="28" t="str">
        <f>IF(B328="","",VLOOKUP(B328,Koder!A$1:B$365,2,FALSE))</f>
        <v/>
      </c>
      <c r="H328" s="25"/>
      <c r="I328" s="25"/>
      <c r="J328" s="25"/>
      <c r="K328" s="27"/>
      <c r="L328" s="27"/>
      <c r="M328" s="29"/>
      <c r="N328" s="25"/>
      <c r="O328" s="29"/>
      <c r="P328" s="25"/>
      <c r="Q328" s="25"/>
      <c r="R328" s="25"/>
      <c r="BL328" s="26" t="str">
        <f t="shared" si="46"/>
        <v/>
      </c>
      <c r="BM328" s="26" t="str">
        <f t="shared" si="47"/>
        <v/>
      </c>
      <c r="BN328" s="26" t="str">
        <f t="shared" si="48"/>
        <v/>
      </c>
      <c r="BO328" s="26" t="str">
        <f t="shared" si="49"/>
        <v/>
      </c>
      <c r="BP328" s="26" t="str">
        <f t="shared" si="50"/>
        <v/>
      </c>
      <c r="BQ328" s="26" t="str">
        <f t="shared" si="51"/>
        <v>-1</v>
      </c>
      <c r="BS328" s="26" t="str">
        <f t="shared" si="52"/>
        <v>-1</v>
      </c>
      <c r="BT328" s="26" t="str">
        <f t="shared" si="53"/>
        <v>-1</v>
      </c>
      <c r="BU328" s="26" t="str">
        <f t="shared" si="54"/>
        <v>-1</v>
      </c>
    </row>
    <row r="329" spans="1:73">
      <c r="A329" s="24" t="str">
        <f>IF(B329="","",IF(AND(B329&gt;1,Rapporteringskod!E329="Hela året"),"ÖVR"&amp;"1-"&amp;Rapporteringskod!A$2&amp;"-"&amp;Rapporteringskod!D$2&amp;"-"&amp;ROW(B328),IF(AND(B329&gt;1,Rapporteringskod!E329="Jan-Okt"),"ÖVR"&amp;"1-"&amp;Rapporteringskod!A$2&amp;"-"&amp;Rapporteringskod!D$2&amp;"-"&amp;ROW(B328),"ÖVR"&amp;"2-"&amp;Rapporteringskod!A$2&amp;"-"&amp;Rapporteringskod!D$2&amp;"-"&amp;ROW(B328))))</f>
        <v/>
      </c>
      <c r="B329" s="25"/>
      <c r="C329" s="25"/>
      <c r="D329" s="27"/>
      <c r="E329" s="27"/>
      <c r="F329" s="25"/>
      <c r="G329" s="28" t="str">
        <f>IF(B329="","",VLOOKUP(B329,Koder!A$1:B$365,2,FALSE))</f>
        <v/>
      </c>
      <c r="H329" s="25"/>
      <c r="I329" s="25"/>
      <c r="J329" s="25"/>
      <c r="K329" s="27"/>
      <c r="L329" s="27"/>
      <c r="M329" s="29"/>
      <c r="N329" s="25"/>
      <c r="O329" s="29"/>
      <c r="P329" s="25"/>
      <c r="Q329" s="25"/>
      <c r="R329" s="25"/>
      <c r="BL329" s="26" t="str">
        <f t="shared" si="46"/>
        <v/>
      </c>
      <c r="BM329" s="26" t="str">
        <f t="shared" si="47"/>
        <v/>
      </c>
      <c r="BN329" s="26" t="str">
        <f t="shared" si="48"/>
        <v/>
      </c>
      <c r="BO329" s="26" t="str">
        <f t="shared" si="49"/>
        <v/>
      </c>
      <c r="BP329" s="26" t="str">
        <f t="shared" si="50"/>
        <v/>
      </c>
      <c r="BQ329" s="26" t="str">
        <f t="shared" si="51"/>
        <v>-1</v>
      </c>
      <c r="BS329" s="26" t="str">
        <f t="shared" si="52"/>
        <v>-1</v>
      </c>
      <c r="BT329" s="26" t="str">
        <f t="shared" si="53"/>
        <v>-1</v>
      </c>
      <c r="BU329" s="26" t="str">
        <f t="shared" si="54"/>
        <v>-1</v>
      </c>
    </row>
    <row r="330" spans="1:73">
      <c r="A330" s="24" t="str">
        <f>IF(B330="","",IF(AND(B330&gt;1,Rapporteringskod!E330="Hela året"),"ÖVR"&amp;"1-"&amp;Rapporteringskod!A$2&amp;"-"&amp;Rapporteringskod!D$2&amp;"-"&amp;ROW(B329),IF(AND(B330&gt;1,Rapporteringskod!E330="Jan-Okt"),"ÖVR"&amp;"1-"&amp;Rapporteringskod!A$2&amp;"-"&amp;Rapporteringskod!D$2&amp;"-"&amp;ROW(B329),"ÖVR"&amp;"2-"&amp;Rapporteringskod!A$2&amp;"-"&amp;Rapporteringskod!D$2&amp;"-"&amp;ROW(B329))))</f>
        <v/>
      </c>
      <c r="B330" s="25"/>
      <c r="C330" s="25"/>
      <c r="D330" s="27"/>
      <c r="E330" s="27"/>
      <c r="F330" s="25"/>
      <c r="G330" s="28" t="str">
        <f>IF(B330="","",VLOOKUP(B330,Koder!A$1:B$365,2,FALSE))</f>
        <v/>
      </c>
      <c r="H330" s="25"/>
      <c r="I330" s="25"/>
      <c r="J330" s="25"/>
      <c r="K330" s="27"/>
      <c r="L330" s="27"/>
      <c r="M330" s="29"/>
      <c r="N330" s="25"/>
      <c r="O330" s="29"/>
      <c r="P330" s="25"/>
      <c r="Q330" s="25"/>
      <c r="R330" s="25"/>
      <c r="BL330" s="26" t="str">
        <f t="shared" si="46"/>
        <v/>
      </c>
      <c r="BM330" s="26" t="str">
        <f t="shared" si="47"/>
        <v/>
      </c>
      <c r="BN330" s="26" t="str">
        <f t="shared" si="48"/>
        <v/>
      </c>
      <c r="BO330" s="26" t="str">
        <f t="shared" si="49"/>
        <v/>
      </c>
      <c r="BP330" s="26" t="str">
        <f t="shared" si="50"/>
        <v/>
      </c>
      <c r="BQ330" s="26" t="str">
        <f t="shared" si="51"/>
        <v>-1</v>
      </c>
      <c r="BS330" s="26" t="str">
        <f t="shared" si="52"/>
        <v>-1</v>
      </c>
      <c r="BT330" s="26" t="str">
        <f t="shared" si="53"/>
        <v>-1</v>
      </c>
      <c r="BU330" s="26" t="str">
        <f t="shared" si="54"/>
        <v>-1</v>
      </c>
    </row>
    <row r="331" spans="1:73">
      <c r="A331" s="24" t="str">
        <f>IF(B331="","",IF(AND(B331&gt;1,Rapporteringskod!E331="Hela året"),"ÖVR"&amp;"1-"&amp;Rapporteringskod!A$2&amp;"-"&amp;Rapporteringskod!D$2&amp;"-"&amp;ROW(B330),IF(AND(B331&gt;1,Rapporteringskod!E331="Jan-Okt"),"ÖVR"&amp;"1-"&amp;Rapporteringskod!A$2&amp;"-"&amp;Rapporteringskod!D$2&amp;"-"&amp;ROW(B330),"ÖVR"&amp;"2-"&amp;Rapporteringskod!A$2&amp;"-"&amp;Rapporteringskod!D$2&amp;"-"&amp;ROW(B330))))</f>
        <v/>
      </c>
      <c r="B331" s="25"/>
      <c r="C331" s="25"/>
      <c r="D331" s="27"/>
      <c r="E331" s="27"/>
      <c r="F331" s="25"/>
      <c r="G331" s="28" t="str">
        <f>IF(B331="","",VLOOKUP(B331,Koder!A$1:B$365,2,FALSE))</f>
        <v/>
      </c>
      <c r="H331" s="25"/>
      <c r="I331" s="25"/>
      <c r="J331" s="25"/>
      <c r="K331" s="27"/>
      <c r="L331" s="27"/>
      <c r="M331" s="29"/>
      <c r="N331" s="25"/>
      <c r="O331" s="29"/>
      <c r="P331" s="25"/>
      <c r="Q331" s="25"/>
      <c r="R331" s="25"/>
      <c r="BL331" s="26" t="str">
        <f t="shared" si="46"/>
        <v/>
      </c>
      <c r="BM331" s="26" t="str">
        <f t="shared" si="47"/>
        <v/>
      </c>
      <c r="BN331" s="26" t="str">
        <f t="shared" si="48"/>
        <v/>
      </c>
      <c r="BO331" s="26" t="str">
        <f t="shared" si="49"/>
        <v/>
      </c>
      <c r="BP331" s="26" t="str">
        <f t="shared" si="50"/>
        <v/>
      </c>
      <c r="BQ331" s="26" t="str">
        <f t="shared" si="51"/>
        <v>-1</v>
      </c>
      <c r="BS331" s="26" t="str">
        <f t="shared" si="52"/>
        <v>-1</v>
      </c>
      <c r="BT331" s="26" t="str">
        <f t="shared" si="53"/>
        <v>-1</v>
      </c>
      <c r="BU331" s="26" t="str">
        <f t="shared" si="54"/>
        <v>-1</v>
      </c>
    </row>
    <row r="332" spans="1:73">
      <c r="A332" s="24" t="str">
        <f>IF(B332="","",IF(AND(B332&gt;1,Rapporteringskod!E332="Hela året"),"ÖVR"&amp;"1-"&amp;Rapporteringskod!A$2&amp;"-"&amp;Rapporteringskod!D$2&amp;"-"&amp;ROW(B331),IF(AND(B332&gt;1,Rapporteringskod!E332="Jan-Okt"),"ÖVR"&amp;"1-"&amp;Rapporteringskod!A$2&amp;"-"&amp;Rapporteringskod!D$2&amp;"-"&amp;ROW(B331),"ÖVR"&amp;"2-"&amp;Rapporteringskod!A$2&amp;"-"&amp;Rapporteringskod!D$2&amp;"-"&amp;ROW(B331))))</f>
        <v/>
      </c>
      <c r="B332" s="25"/>
      <c r="C332" s="25"/>
      <c r="D332" s="27"/>
      <c r="E332" s="27"/>
      <c r="F332" s="25"/>
      <c r="G332" s="28" t="str">
        <f>IF(B332="","",VLOOKUP(B332,Koder!A$1:B$365,2,FALSE))</f>
        <v/>
      </c>
      <c r="H332" s="25"/>
      <c r="I332" s="25"/>
      <c r="J332" s="25"/>
      <c r="K332" s="27"/>
      <c r="L332" s="27"/>
      <c r="M332" s="29"/>
      <c r="N332" s="25"/>
      <c r="O332" s="29"/>
      <c r="P332" s="25"/>
      <c r="Q332" s="25"/>
      <c r="R332" s="25"/>
      <c r="BL332" s="26" t="str">
        <f t="shared" si="46"/>
        <v/>
      </c>
      <c r="BM332" s="26" t="str">
        <f t="shared" si="47"/>
        <v/>
      </c>
      <c r="BN332" s="26" t="str">
        <f t="shared" si="48"/>
        <v/>
      </c>
      <c r="BO332" s="26" t="str">
        <f t="shared" si="49"/>
        <v/>
      </c>
      <c r="BP332" s="26" t="str">
        <f t="shared" si="50"/>
        <v/>
      </c>
      <c r="BQ332" s="26" t="str">
        <f t="shared" si="51"/>
        <v>-1</v>
      </c>
      <c r="BS332" s="26" t="str">
        <f t="shared" si="52"/>
        <v>-1</v>
      </c>
      <c r="BT332" s="26" t="str">
        <f t="shared" si="53"/>
        <v>-1</v>
      </c>
      <c r="BU332" s="26" t="str">
        <f t="shared" si="54"/>
        <v>-1</v>
      </c>
    </row>
    <row r="333" spans="1:73">
      <c r="A333" s="24" t="str">
        <f>IF(B333="","",IF(AND(B333&gt;1,Rapporteringskod!E333="Hela året"),"ÖVR"&amp;"1-"&amp;Rapporteringskod!A$2&amp;"-"&amp;Rapporteringskod!D$2&amp;"-"&amp;ROW(B332),IF(AND(B333&gt;1,Rapporteringskod!E333="Jan-Okt"),"ÖVR"&amp;"1-"&amp;Rapporteringskod!A$2&amp;"-"&amp;Rapporteringskod!D$2&amp;"-"&amp;ROW(B332),"ÖVR"&amp;"2-"&amp;Rapporteringskod!A$2&amp;"-"&amp;Rapporteringskod!D$2&amp;"-"&amp;ROW(B332))))</f>
        <v/>
      </c>
      <c r="B333" s="25"/>
      <c r="C333" s="25"/>
      <c r="D333" s="27"/>
      <c r="E333" s="27"/>
      <c r="F333" s="25"/>
      <c r="G333" s="28" t="str">
        <f>IF(B333="","",VLOOKUP(B333,Koder!A$1:B$365,2,FALSE))</f>
        <v/>
      </c>
      <c r="H333" s="25"/>
      <c r="I333" s="25"/>
      <c r="J333" s="25"/>
      <c r="K333" s="27"/>
      <c r="L333" s="27"/>
      <c r="M333" s="29"/>
      <c r="N333" s="25"/>
      <c r="O333" s="29"/>
      <c r="P333" s="25"/>
      <c r="Q333" s="25"/>
      <c r="R333" s="25"/>
      <c r="BL333" s="26" t="str">
        <f t="shared" si="46"/>
        <v/>
      </c>
      <c r="BM333" s="26" t="str">
        <f t="shared" si="47"/>
        <v/>
      </c>
      <c r="BN333" s="26" t="str">
        <f t="shared" si="48"/>
        <v/>
      </c>
      <c r="BO333" s="26" t="str">
        <f t="shared" si="49"/>
        <v/>
      </c>
      <c r="BP333" s="26" t="str">
        <f t="shared" si="50"/>
        <v/>
      </c>
      <c r="BQ333" s="26" t="str">
        <f t="shared" si="51"/>
        <v>-1</v>
      </c>
      <c r="BS333" s="26" t="str">
        <f t="shared" si="52"/>
        <v>-1</v>
      </c>
      <c r="BT333" s="26" t="str">
        <f t="shared" si="53"/>
        <v>-1</v>
      </c>
      <c r="BU333" s="26" t="str">
        <f t="shared" si="54"/>
        <v>-1</v>
      </c>
    </row>
    <row r="334" spans="1:73">
      <c r="A334" s="24" t="str">
        <f>IF(B334="","",IF(AND(B334&gt;1,Rapporteringskod!E334="Hela året"),"ÖVR"&amp;"1-"&amp;Rapporteringskod!A$2&amp;"-"&amp;Rapporteringskod!D$2&amp;"-"&amp;ROW(B333),IF(AND(B334&gt;1,Rapporteringskod!E334="Jan-Okt"),"ÖVR"&amp;"1-"&amp;Rapporteringskod!A$2&amp;"-"&amp;Rapporteringskod!D$2&amp;"-"&amp;ROW(B333),"ÖVR"&amp;"2-"&amp;Rapporteringskod!A$2&amp;"-"&amp;Rapporteringskod!D$2&amp;"-"&amp;ROW(B333))))</f>
        <v/>
      </c>
      <c r="B334" s="25"/>
      <c r="C334" s="25"/>
      <c r="D334" s="27"/>
      <c r="E334" s="27"/>
      <c r="F334" s="25"/>
      <c r="G334" s="28" t="str">
        <f>IF(B334="","",VLOOKUP(B334,Koder!A$1:B$365,2,FALSE))</f>
        <v/>
      </c>
      <c r="H334" s="25"/>
      <c r="I334" s="25"/>
      <c r="J334" s="25"/>
      <c r="K334" s="27"/>
      <c r="L334" s="27"/>
      <c r="M334" s="29"/>
      <c r="N334" s="25"/>
      <c r="O334" s="29"/>
      <c r="P334" s="25"/>
      <c r="Q334" s="25"/>
      <c r="R334" s="25"/>
      <c r="BL334" s="26" t="str">
        <f t="shared" si="46"/>
        <v/>
      </c>
      <c r="BM334" s="26" t="str">
        <f t="shared" si="47"/>
        <v/>
      </c>
      <c r="BN334" s="26" t="str">
        <f t="shared" si="48"/>
        <v/>
      </c>
      <c r="BO334" s="26" t="str">
        <f t="shared" si="49"/>
        <v/>
      </c>
      <c r="BP334" s="26" t="str">
        <f t="shared" si="50"/>
        <v/>
      </c>
      <c r="BQ334" s="26" t="str">
        <f t="shared" si="51"/>
        <v>-1</v>
      </c>
      <c r="BS334" s="26" t="str">
        <f t="shared" si="52"/>
        <v>-1</v>
      </c>
      <c r="BT334" s="26" t="str">
        <f t="shared" si="53"/>
        <v>-1</v>
      </c>
      <c r="BU334" s="26" t="str">
        <f t="shared" si="54"/>
        <v>-1</v>
      </c>
    </row>
    <row r="335" spans="1:73">
      <c r="A335" s="24" t="str">
        <f>IF(B335="","",IF(AND(B335&gt;1,Rapporteringskod!E335="Hela året"),"ÖVR"&amp;"1-"&amp;Rapporteringskod!A$2&amp;"-"&amp;Rapporteringskod!D$2&amp;"-"&amp;ROW(B334),IF(AND(B335&gt;1,Rapporteringskod!E335="Jan-Okt"),"ÖVR"&amp;"1-"&amp;Rapporteringskod!A$2&amp;"-"&amp;Rapporteringskod!D$2&amp;"-"&amp;ROW(B334),"ÖVR"&amp;"2-"&amp;Rapporteringskod!A$2&amp;"-"&amp;Rapporteringskod!D$2&amp;"-"&amp;ROW(B334))))</f>
        <v/>
      </c>
      <c r="B335" s="25"/>
      <c r="C335" s="25"/>
      <c r="D335" s="27"/>
      <c r="E335" s="27"/>
      <c r="F335" s="25"/>
      <c r="G335" s="28" t="str">
        <f>IF(B335="","",VLOOKUP(B335,Koder!A$1:B$365,2,FALSE))</f>
        <v/>
      </c>
      <c r="H335" s="25"/>
      <c r="I335" s="25"/>
      <c r="J335" s="25"/>
      <c r="K335" s="27"/>
      <c r="L335" s="27"/>
      <c r="M335" s="29"/>
      <c r="N335" s="25"/>
      <c r="O335" s="29"/>
      <c r="P335" s="25"/>
      <c r="Q335" s="25"/>
      <c r="R335" s="25"/>
      <c r="BL335" s="26" t="str">
        <f t="shared" si="46"/>
        <v/>
      </c>
      <c r="BM335" s="26" t="str">
        <f t="shared" si="47"/>
        <v/>
      </c>
      <c r="BN335" s="26" t="str">
        <f t="shared" si="48"/>
        <v/>
      </c>
      <c r="BO335" s="26" t="str">
        <f t="shared" si="49"/>
        <v/>
      </c>
      <c r="BP335" s="26" t="str">
        <f t="shared" si="50"/>
        <v/>
      </c>
      <c r="BQ335" s="26" t="str">
        <f t="shared" si="51"/>
        <v>-1</v>
      </c>
      <c r="BS335" s="26" t="str">
        <f t="shared" si="52"/>
        <v>-1</v>
      </c>
      <c r="BT335" s="26" t="str">
        <f t="shared" si="53"/>
        <v>-1</v>
      </c>
      <c r="BU335" s="26" t="str">
        <f t="shared" si="54"/>
        <v>-1</v>
      </c>
    </row>
    <row r="336" spans="1:73">
      <c r="A336" s="24" t="str">
        <f>IF(B336="","",IF(AND(B336&gt;1,Rapporteringskod!E336="Hela året"),"ÖVR"&amp;"1-"&amp;Rapporteringskod!A$2&amp;"-"&amp;Rapporteringskod!D$2&amp;"-"&amp;ROW(B335),IF(AND(B336&gt;1,Rapporteringskod!E336="Jan-Okt"),"ÖVR"&amp;"1-"&amp;Rapporteringskod!A$2&amp;"-"&amp;Rapporteringskod!D$2&amp;"-"&amp;ROW(B335),"ÖVR"&amp;"2-"&amp;Rapporteringskod!A$2&amp;"-"&amp;Rapporteringskod!D$2&amp;"-"&amp;ROW(B335))))</f>
        <v/>
      </c>
      <c r="B336" s="25"/>
      <c r="C336" s="25"/>
      <c r="D336" s="27"/>
      <c r="E336" s="27"/>
      <c r="F336" s="25"/>
      <c r="G336" s="28" t="str">
        <f>IF(B336="","",VLOOKUP(B336,Koder!A$1:B$365,2,FALSE))</f>
        <v/>
      </c>
      <c r="H336" s="25"/>
      <c r="I336" s="25"/>
      <c r="J336" s="25"/>
      <c r="K336" s="27"/>
      <c r="L336" s="27"/>
      <c r="M336" s="29"/>
      <c r="N336" s="25"/>
      <c r="O336" s="29"/>
      <c r="P336" s="25"/>
      <c r="Q336" s="25"/>
      <c r="R336" s="25"/>
      <c r="BL336" s="26" t="str">
        <f t="shared" si="46"/>
        <v/>
      </c>
      <c r="BM336" s="26" t="str">
        <f t="shared" si="47"/>
        <v/>
      </c>
      <c r="BN336" s="26" t="str">
        <f t="shared" si="48"/>
        <v/>
      </c>
      <c r="BO336" s="26" t="str">
        <f t="shared" si="49"/>
        <v/>
      </c>
      <c r="BP336" s="26" t="str">
        <f t="shared" si="50"/>
        <v/>
      </c>
      <c r="BQ336" s="26" t="str">
        <f t="shared" si="51"/>
        <v>-1</v>
      </c>
      <c r="BS336" s="26" t="str">
        <f t="shared" si="52"/>
        <v>-1</v>
      </c>
      <c r="BT336" s="26" t="str">
        <f t="shared" si="53"/>
        <v>-1</v>
      </c>
      <c r="BU336" s="26" t="str">
        <f t="shared" si="54"/>
        <v>-1</v>
      </c>
    </row>
    <row r="337" spans="1:73">
      <c r="A337" s="24" t="str">
        <f>IF(B337="","",IF(AND(B337&gt;1,Rapporteringskod!E337="Hela året"),"ÖVR"&amp;"1-"&amp;Rapporteringskod!A$2&amp;"-"&amp;Rapporteringskod!D$2&amp;"-"&amp;ROW(B336),IF(AND(B337&gt;1,Rapporteringskod!E337="Jan-Okt"),"ÖVR"&amp;"1-"&amp;Rapporteringskod!A$2&amp;"-"&amp;Rapporteringskod!D$2&amp;"-"&amp;ROW(B336),"ÖVR"&amp;"2-"&amp;Rapporteringskod!A$2&amp;"-"&amp;Rapporteringskod!D$2&amp;"-"&amp;ROW(B336))))</f>
        <v/>
      </c>
      <c r="B337" s="25"/>
      <c r="C337" s="25"/>
      <c r="D337" s="27"/>
      <c r="E337" s="27"/>
      <c r="F337" s="25"/>
      <c r="G337" s="28" t="str">
        <f>IF(B337="","",VLOOKUP(B337,Koder!A$1:B$365,2,FALSE))</f>
        <v/>
      </c>
      <c r="H337" s="25"/>
      <c r="I337" s="25"/>
      <c r="J337" s="25"/>
      <c r="K337" s="27"/>
      <c r="L337" s="27"/>
      <c r="M337" s="29"/>
      <c r="N337" s="25"/>
      <c r="O337" s="29"/>
      <c r="P337" s="25"/>
      <c r="Q337" s="25"/>
      <c r="R337" s="25"/>
      <c r="BL337" s="26" t="str">
        <f t="shared" si="46"/>
        <v/>
      </c>
      <c r="BM337" s="26" t="str">
        <f t="shared" si="47"/>
        <v/>
      </c>
      <c r="BN337" s="26" t="str">
        <f t="shared" si="48"/>
        <v/>
      </c>
      <c r="BO337" s="26" t="str">
        <f t="shared" si="49"/>
        <v/>
      </c>
      <c r="BP337" s="26" t="str">
        <f t="shared" si="50"/>
        <v/>
      </c>
      <c r="BQ337" s="26" t="str">
        <f t="shared" si="51"/>
        <v>-1</v>
      </c>
      <c r="BS337" s="26" t="str">
        <f t="shared" si="52"/>
        <v>-1</v>
      </c>
      <c r="BT337" s="26" t="str">
        <f t="shared" si="53"/>
        <v>-1</v>
      </c>
      <c r="BU337" s="26" t="str">
        <f t="shared" si="54"/>
        <v>-1</v>
      </c>
    </row>
    <row r="338" spans="1:73">
      <c r="A338" s="24" t="str">
        <f>IF(B338="","",IF(AND(B338&gt;1,Rapporteringskod!E338="Hela året"),"ÖVR"&amp;"1-"&amp;Rapporteringskod!A$2&amp;"-"&amp;Rapporteringskod!D$2&amp;"-"&amp;ROW(B337),IF(AND(B338&gt;1,Rapporteringskod!E338="Jan-Okt"),"ÖVR"&amp;"1-"&amp;Rapporteringskod!A$2&amp;"-"&amp;Rapporteringskod!D$2&amp;"-"&amp;ROW(B337),"ÖVR"&amp;"2-"&amp;Rapporteringskod!A$2&amp;"-"&amp;Rapporteringskod!D$2&amp;"-"&amp;ROW(B337))))</f>
        <v/>
      </c>
      <c r="B338" s="25"/>
      <c r="C338" s="25"/>
      <c r="D338" s="27"/>
      <c r="E338" s="27"/>
      <c r="F338" s="25"/>
      <c r="G338" s="28" t="str">
        <f>IF(B338="","",VLOOKUP(B338,Koder!A$1:B$365,2,FALSE))</f>
        <v/>
      </c>
      <c r="H338" s="25"/>
      <c r="I338" s="25"/>
      <c r="J338" s="25"/>
      <c r="K338" s="27"/>
      <c r="L338" s="27"/>
      <c r="M338" s="29"/>
      <c r="N338" s="25"/>
      <c r="O338" s="29"/>
      <c r="P338" s="25"/>
      <c r="Q338" s="25"/>
      <c r="R338" s="25"/>
      <c r="BL338" s="26" t="str">
        <f t="shared" si="46"/>
        <v/>
      </c>
      <c r="BM338" s="26" t="str">
        <f t="shared" si="47"/>
        <v/>
      </c>
      <c r="BN338" s="26" t="str">
        <f t="shared" si="48"/>
        <v/>
      </c>
      <c r="BO338" s="26" t="str">
        <f t="shared" si="49"/>
        <v/>
      </c>
      <c r="BP338" s="26" t="str">
        <f t="shared" si="50"/>
        <v/>
      </c>
      <c r="BQ338" s="26" t="str">
        <f t="shared" si="51"/>
        <v>-1</v>
      </c>
      <c r="BS338" s="26" t="str">
        <f t="shared" si="52"/>
        <v>-1</v>
      </c>
      <c r="BT338" s="26" t="str">
        <f t="shared" si="53"/>
        <v>-1</v>
      </c>
      <c r="BU338" s="26" t="str">
        <f t="shared" si="54"/>
        <v>-1</v>
      </c>
    </row>
    <row r="339" spans="1:73">
      <c r="A339" s="24" t="str">
        <f>IF(B339="","",IF(AND(B339&gt;1,Rapporteringskod!E339="Hela året"),"ÖVR"&amp;"1-"&amp;Rapporteringskod!A$2&amp;"-"&amp;Rapporteringskod!D$2&amp;"-"&amp;ROW(B338),IF(AND(B339&gt;1,Rapporteringskod!E339="Jan-Okt"),"ÖVR"&amp;"1-"&amp;Rapporteringskod!A$2&amp;"-"&amp;Rapporteringskod!D$2&amp;"-"&amp;ROW(B338),"ÖVR"&amp;"2-"&amp;Rapporteringskod!A$2&amp;"-"&amp;Rapporteringskod!D$2&amp;"-"&amp;ROW(B338))))</f>
        <v/>
      </c>
      <c r="B339" s="25"/>
      <c r="C339" s="25"/>
      <c r="D339" s="27"/>
      <c r="E339" s="27"/>
      <c r="F339" s="25"/>
      <c r="G339" s="28" t="str">
        <f>IF(B339="","",VLOOKUP(B339,Koder!A$1:B$365,2,FALSE))</f>
        <v/>
      </c>
      <c r="H339" s="25"/>
      <c r="I339" s="25"/>
      <c r="J339" s="25"/>
      <c r="K339" s="27"/>
      <c r="L339" s="27"/>
      <c r="M339" s="29"/>
      <c r="N339" s="25"/>
      <c r="O339" s="29"/>
      <c r="P339" s="25"/>
      <c r="Q339" s="25"/>
      <c r="R339" s="25"/>
      <c r="BL339" s="26" t="str">
        <f t="shared" si="46"/>
        <v/>
      </c>
      <c r="BM339" s="26" t="str">
        <f t="shared" si="47"/>
        <v/>
      </c>
      <c r="BN339" s="26" t="str">
        <f t="shared" si="48"/>
        <v/>
      </c>
      <c r="BO339" s="26" t="str">
        <f t="shared" si="49"/>
        <v/>
      </c>
      <c r="BP339" s="26" t="str">
        <f t="shared" si="50"/>
        <v/>
      </c>
      <c r="BQ339" s="26" t="str">
        <f t="shared" si="51"/>
        <v>-1</v>
      </c>
      <c r="BS339" s="26" t="str">
        <f t="shared" si="52"/>
        <v>-1</v>
      </c>
      <c r="BT339" s="26" t="str">
        <f t="shared" si="53"/>
        <v>-1</v>
      </c>
      <c r="BU339" s="26" t="str">
        <f t="shared" si="54"/>
        <v>-1</v>
      </c>
    </row>
    <row r="340" spans="1:73">
      <c r="A340" s="24" t="str">
        <f>IF(B340="","",IF(AND(B340&gt;1,Rapporteringskod!E340="Hela året"),"ÖVR"&amp;"1-"&amp;Rapporteringskod!A$2&amp;"-"&amp;Rapporteringskod!D$2&amp;"-"&amp;ROW(B339),IF(AND(B340&gt;1,Rapporteringskod!E340="Jan-Okt"),"ÖVR"&amp;"1-"&amp;Rapporteringskod!A$2&amp;"-"&amp;Rapporteringskod!D$2&amp;"-"&amp;ROW(B339),"ÖVR"&amp;"2-"&amp;Rapporteringskod!A$2&amp;"-"&amp;Rapporteringskod!D$2&amp;"-"&amp;ROW(B339))))</f>
        <v/>
      </c>
      <c r="B340" s="25"/>
      <c r="C340" s="25"/>
      <c r="D340" s="27"/>
      <c r="E340" s="27"/>
      <c r="F340" s="25"/>
      <c r="G340" s="28" t="str">
        <f>IF(B340="","",VLOOKUP(B340,Koder!A$1:B$365,2,FALSE))</f>
        <v/>
      </c>
      <c r="H340" s="25"/>
      <c r="I340" s="25"/>
      <c r="J340" s="25"/>
      <c r="K340" s="27"/>
      <c r="L340" s="27"/>
      <c r="M340" s="29"/>
      <c r="N340" s="25"/>
      <c r="O340" s="29"/>
      <c r="P340" s="25"/>
      <c r="Q340" s="25"/>
      <c r="R340" s="25"/>
      <c r="BL340" s="26" t="str">
        <f t="shared" si="46"/>
        <v/>
      </c>
      <c r="BM340" s="26" t="str">
        <f t="shared" si="47"/>
        <v/>
      </c>
      <c r="BN340" s="26" t="str">
        <f t="shared" si="48"/>
        <v/>
      </c>
      <c r="BO340" s="26" t="str">
        <f t="shared" si="49"/>
        <v/>
      </c>
      <c r="BP340" s="26" t="str">
        <f t="shared" si="50"/>
        <v/>
      </c>
      <c r="BQ340" s="26" t="str">
        <f t="shared" si="51"/>
        <v>-1</v>
      </c>
      <c r="BS340" s="26" t="str">
        <f t="shared" si="52"/>
        <v>-1</v>
      </c>
      <c r="BT340" s="26" t="str">
        <f t="shared" si="53"/>
        <v>-1</v>
      </c>
      <c r="BU340" s="26" t="str">
        <f t="shared" si="54"/>
        <v>-1</v>
      </c>
    </row>
    <row r="341" spans="1:73">
      <c r="A341" s="24" t="str">
        <f>IF(B341="","",IF(AND(B341&gt;1,Rapporteringskod!E341="Hela året"),"ÖVR"&amp;"1-"&amp;Rapporteringskod!A$2&amp;"-"&amp;Rapporteringskod!D$2&amp;"-"&amp;ROW(B340),IF(AND(B341&gt;1,Rapporteringskod!E341="Jan-Okt"),"ÖVR"&amp;"1-"&amp;Rapporteringskod!A$2&amp;"-"&amp;Rapporteringskod!D$2&amp;"-"&amp;ROW(B340),"ÖVR"&amp;"2-"&amp;Rapporteringskod!A$2&amp;"-"&amp;Rapporteringskod!D$2&amp;"-"&amp;ROW(B340))))</f>
        <v/>
      </c>
      <c r="B341" s="25"/>
      <c r="C341" s="25"/>
      <c r="D341" s="27"/>
      <c r="E341" s="27"/>
      <c r="F341" s="25"/>
      <c r="G341" s="28" t="str">
        <f>IF(B341="","",VLOOKUP(B341,Koder!A$1:B$365,2,FALSE))</f>
        <v/>
      </c>
      <c r="H341" s="25"/>
      <c r="I341" s="25"/>
      <c r="J341" s="25"/>
      <c r="K341" s="27"/>
      <c r="L341" s="27"/>
      <c r="M341" s="29"/>
      <c r="N341" s="25"/>
      <c r="O341" s="29"/>
      <c r="P341" s="25"/>
      <c r="Q341" s="25"/>
      <c r="R341" s="25"/>
      <c r="BL341" s="26" t="str">
        <f t="shared" si="46"/>
        <v/>
      </c>
      <c r="BM341" s="26" t="str">
        <f t="shared" si="47"/>
        <v/>
      </c>
      <c r="BN341" s="26" t="str">
        <f t="shared" si="48"/>
        <v/>
      </c>
      <c r="BO341" s="26" t="str">
        <f t="shared" si="49"/>
        <v/>
      </c>
      <c r="BP341" s="26" t="str">
        <f t="shared" si="50"/>
        <v/>
      </c>
      <c r="BQ341" s="26" t="str">
        <f t="shared" si="51"/>
        <v>-1</v>
      </c>
      <c r="BS341" s="26" t="str">
        <f t="shared" si="52"/>
        <v>-1</v>
      </c>
      <c r="BT341" s="26" t="str">
        <f t="shared" si="53"/>
        <v>-1</v>
      </c>
      <c r="BU341" s="26" t="str">
        <f t="shared" si="54"/>
        <v>-1</v>
      </c>
    </row>
    <row r="342" spans="1:73">
      <c r="A342" s="24" t="str">
        <f>IF(B342="","",IF(AND(B342&gt;1,Rapporteringskod!E342="Hela året"),"ÖVR"&amp;"1-"&amp;Rapporteringskod!A$2&amp;"-"&amp;Rapporteringskod!D$2&amp;"-"&amp;ROW(B341),IF(AND(B342&gt;1,Rapporteringskod!E342="Jan-Okt"),"ÖVR"&amp;"1-"&amp;Rapporteringskod!A$2&amp;"-"&amp;Rapporteringskod!D$2&amp;"-"&amp;ROW(B341),"ÖVR"&amp;"2-"&amp;Rapporteringskod!A$2&amp;"-"&amp;Rapporteringskod!D$2&amp;"-"&amp;ROW(B341))))</f>
        <v/>
      </c>
      <c r="B342" s="25"/>
      <c r="C342" s="25"/>
      <c r="D342" s="27"/>
      <c r="E342" s="27"/>
      <c r="F342" s="25"/>
      <c r="G342" s="28" t="str">
        <f>IF(B342="","",VLOOKUP(B342,Koder!A$1:B$365,2,FALSE))</f>
        <v/>
      </c>
      <c r="H342" s="25"/>
      <c r="I342" s="25"/>
      <c r="J342" s="25"/>
      <c r="K342" s="27"/>
      <c r="L342" s="27"/>
      <c r="M342" s="29"/>
      <c r="N342" s="25"/>
      <c r="O342" s="29"/>
      <c r="P342" s="25"/>
      <c r="Q342" s="25"/>
      <c r="R342" s="25"/>
      <c r="BL342" s="26" t="str">
        <f t="shared" si="46"/>
        <v/>
      </c>
      <c r="BM342" s="26" t="str">
        <f t="shared" si="47"/>
        <v/>
      </c>
      <c r="BN342" s="26" t="str">
        <f t="shared" si="48"/>
        <v/>
      </c>
      <c r="BO342" s="26" t="str">
        <f t="shared" si="49"/>
        <v/>
      </c>
      <c r="BP342" s="26" t="str">
        <f t="shared" si="50"/>
        <v/>
      </c>
      <c r="BQ342" s="26" t="str">
        <f t="shared" si="51"/>
        <v>-1</v>
      </c>
      <c r="BS342" s="26" t="str">
        <f t="shared" si="52"/>
        <v>-1</v>
      </c>
      <c r="BT342" s="26" t="str">
        <f t="shared" si="53"/>
        <v>-1</v>
      </c>
      <c r="BU342" s="26" t="str">
        <f t="shared" si="54"/>
        <v>-1</v>
      </c>
    </row>
    <row r="343" spans="1:73">
      <c r="A343" s="24" t="str">
        <f>IF(B343="","",IF(AND(B343&gt;1,Rapporteringskod!E343="Hela året"),"ÖVR"&amp;"1-"&amp;Rapporteringskod!A$2&amp;"-"&amp;Rapporteringskod!D$2&amp;"-"&amp;ROW(B342),IF(AND(B343&gt;1,Rapporteringskod!E343="Jan-Okt"),"ÖVR"&amp;"1-"&amp;Rapporteringskod!A$2&amp;"-"&amp;Rapporteringskod!D$2&amp;"-"&amp;ROW(B342),"ÖVR"&amp;"2-"&amp;Rapporteringskod!A$2&amp;"-"&amp;Rapporteringskod!D$2&amp;"-"&amp;ROW(B342))))</f>
        <v/>
      </c>
      <c r="B343" s="25"/>
      <c r="C343" s="25"/>
      <c r="D343" s="27"/>
      <c r="E343" s="27"/>
      <c r="F343" s="25"/>
      <c r="G343" s="28" t="str">
        <f>IF(B343="","",VLOOKUP(B343,Koder!A$1:B$365,2,FALSE))</f>
        <v/>
      </c>
      <c r="H343" s="25"/>
      <c r="I343" s="25"/>
      <c r="J343" s="25"/>
      <c r="K343" s="27"/>
      <c r="L343" s="27"/>
      <c r="M343" s="29"/>
      <c r="N343" s="25"/>
      <c r="O343" s="29"/>
      <c r="P343" s="25"/>
      <c r="Q343" s="25"/>
      <c r="R343" s="25"/>
      <c r="BL343" s="26" t="str">
        <f t="shared" si="46"/>
        <v/>
      </c>
      <c r="BM343" s="26" t="str">
        <f t="shared" si="47"/>
        <v/>
      </c>
      <c r="BN343" s="26" t="str">
        <f t="shared" si="48"/>
        <v/>
      </c>
      <c r="BO343" s="26" t="str">
        <f t="shared" si="49"/>
        <v/>
      </c>
      <c r="BP343" s="26" t="str">
        <f t="shared" si="50"/>
        <v/>
      </c>
      <c r="BQ343" s="26" t="str">
        <f t="shared" si="51"/>
        <v>-1</v>
      </c>
      <c r="BS343" s="26" t="str">
        <f t="shared" si="52"/>
        <v>-1</v>
      </c>
      <c r="BT343" s="26" t="str">
        <f t="shared" si="53"/>
        <v>-1</v>
      </c>
      <c r="BU343" s="26" t="str">
        <f t="shared" si="54"/>
        <v>-1</v>
      </c>
    </row>
    <row r="344" spans="1:73">
      <c r="A344" s="24" t="str">
        <f>IF(B344="","",IF(AND(B344&gt;1,Rapporteringskod!E344="Hela året"),"ÖVR"&amp;"1-"&amp;Rapporteringskod!A$2&amp;"-"&amp;Rapporteringskod!D$2&amp;"-"&amp;ROW(B343),IF(AND(B344&gt;1,Rapporteringskod!E344="Jan-Okt"),"ÖVR"&amp;"1-"&amp;Rapporteringskod!A$2&amp;"-"&amp;Rapporteringskod!D$2&amp;"-"&amp;ROW(B343),"ÖVR"&amp;"2-"&amp;Rapporteringskod!A$2&amp;"-"&amp;Rapporteringskod!D$2&amp;"-"&amp;ROW(B343))))</f>
        <v/>
      </c>
      <c r="B344" s="25"/>
      <c r="C344" s="25"/>
      <c r="D344" s="27"/>
      <c r="E344" s="27"/>
      <c r="F344" s="25"/>
      <c r="G344" s="28" t="str">
        <f>IF(B344="","",VLOOKUP(B344,Koder!A$1:B$365,2,FALSE))</f>
        <v/>
      </c>
      <c r="H344" s="25"/>
      <c r="I344" s="25"/>
      <c r="J344" s="25"/>
      <c r="K344" s="27"/>
      <c r="L344" s="27"/>
      <c r="M344" s="29"/>
      <c r="N344" s="25"/>
      <c r="O344" s="29"/>
      <c r="P344" s="25"/>
      <c r="Q344" s="25"/>
      <c r="R344" s="25"/>
      <c r="BL344" s="26" t="str">
        <f t="shared" si="46"/>
        <v/>
      </c>
      <c r="BM344" s="26" t="str">
        <f t="shared" si="47"/>
        <v/>
      </c>
      <c r="BN344" s="26" t="str">
        <f t="shared" si="48"/>
        <v/>
      </c>
      <c r="BO344" s="26" t="str">
        <f t="shared" si="49"/>
        <v/>
      </c>
      <c r="BP344" s="26" t="str">
        <f t="shared" si="50"/>
        <v/>
      </c>
      <c r="BQ344" s="26" t="str">
        <f t="shared" si="51"/>
        <v>-1</v>
      </c>
      <c r="BS344" s="26" t="str">
        <f t="shared" si="52"/>
        <v>-1</v>
      </c>
      <c r="BT344" s="26" t="str">
        <f t="shared" si="53"/>
        <v>-1</v>
      </c>
      <c r="BU344" s="26" t="str">
        <f t="shared" si="54"/>
        <v>-1</v>
      </c>
    </row>
    <row r="345" spans="1:73">
      <c r="A345" s="24" t="str">
        <f>IF(B345="","",IF(AND(B345&gt;1,Rapporteringskod!E345="Hela året"),"ÖVR"&amp;"1-"&amp;Rapporteringskod!A$2&amp;"-"&amp;Rapporteringskod!D$2&amp;"-"&amp;ROW(B344),IF(AND(B345&gt;1,Rapporteringskod!E345="Jan-Okt"),"ÖVR"&amp;"1-"&amp;Rapporteringskod!A$2&amp;"-"&amp;Rapporteringskod!D$2&amp;"-"&amp;ROW(B344),"ÖVR"&amp;"2-"&amp;Rapporteringskod!A$2&amp;"-"&amp;Rapporteringskod!D$2&amp;"-"&amp;ROW(B344))))</f>
        <v/>
      </c>
      <c r="B345" s="25"/>
      <c r="C345" s="25"/>
      <c r="D345" s="27"/>
      <c r="E345" s="27"/>
      <c r="F345" s="25"/>
      <c r="G345" s="28" t="str">
        <f>IF(B345="","",VLOOKUP(B345,Koder!A$1:B$365,2,FALSE))</f>
        <v/>
      </c>
      <c r="H345" s="25"/>
      <c r="I345" s="25"/>
      <c r="J345" s="25"/>
      <c r="K345" s="27"/>
      <c r="L345" s="27"/>
      <c r="M345" s="29"/>
      <c r="N345" s="25"/>
      <c r="O345" s="29"/>
      <c r="P345" s="25"/>
      <c r="Q345" s="25"/>
      <c r="R345" s="25"/>
      <c r="BL345" s="26" t="str">
        <f t="shared" si="46"/>
        <v/>
      </c>
      <c r="BM345" s="26" t="str">
        <f t="shared" si="47"/>
        <v/>
      </c>
      <c r="BN345" s="26" t="str">
        <f t="shared" si="48"/>
        <v/>
      </c>
      <c r="BO345" s="26" t="str">
        <f t="shared" si="49"/>
        <v/>
      </c>
      <c r="BP345" s="26" t="str">
        <f t="shared" si="50"/>
        <v/>
      </c>
      <c r="BQ345" s="26" t="str">
        <f t="shared" si="51"/>
        <v>-1</v>
      </c>
      <c r="BS345" s="26" t="str">
        <f t="shared" si="52"/>
        <v>-1</v>
      </c>
      <c r="BT345" s="26" t="str">
        <f t="shared" si="53"/>
        <v>-1</v>
      </c>
      <c r="BU345" s="26" t="str">
        <f t="shared" si="54"/>
        <v>-1</v>
      </c>
    </row>
    <row r="346" spans="1:73">
      <c r="A346" s="24" t="str">
        <f>IF(B346="","",IF(AND(B346&gt;1,Rapporteringskod!E346="Hela året"),"ÖVR"&amp;"1-"&amp;Rapporteringskod!A$2&amp;"-"&amp;Rapporteringskod!D$2&amp;"-"&amp;ROW(B345),IF(AND(B346&gt;1,Rapporteringskod!E346="Jan-Okt"),"ÖVR"&amp;"1-"&amp;Rapporteringskod!A$2&amp;"-"&amp;Rapporteringskod!D$2&amp;"-"&amp;ROW(B345),"ÖVR"&amp;"2-"&amp;Rapporteringskod!A$2&amp;"-"&amp;Rapporteringskod!D$2&amp;"-"&amp;ROW(B345))))</f>
        <v/>
      </c>
      <c r="B346" s="25"/>
      <c r="C346" s="25"/>
      <c r="D346" s="27"/>
      <c r="E346" s="27"/>
      <c r="F346" s="25"/>
      <c r="G346" s="28" t="str">
        <f>IF(B346="","",VLOOKUP(B346,Koder!A$1:B$365,2,FALSE))</f>
        <v/>
      </c>
      <c r="H346" s="25"/>
      <c r="I346" s="25"/>
      <c r="J346" s="25"/>
      <c r="K346" s="27"/>
      <c r="L346" s="27"/>
      <c r="M346" s="29"/>
      <c r="N346" s="25"/>
      <c r="O346" s="29"/>
      <c r="P346" s="25"/>
      <c r="Q346" s="25"/>
      <c r="R346" s="25"/>
      <c r="BL346" s="26" t="str">
        <f t="shared" si="46"/>
        <v/>
      </c>
      <c r="BM346" s="26" t="str">
        <f t="shared" si="47"/>
        <v/>
      </c>
      <c r="BN346" s="26" t="str">
        <f t="shared" si="48"/>
        <v/>
      </c>
      <c r="BO346" s="26" t="str">
        <f t="shared" si="49"/>
        <v/>
      </c>
      <c r="BP346" s="26" t="str">
        <f t="shared" si="50"/>
        <v/>
      </c>
      <c r="BQ346" s="26" t="str">
        <f t="shared" si="51"/>
        <v>-1</v>
      </c>
      <c r="BS346" s="26" t="str">
        <f t="shared" si="52"/>
        <v>-1</v>
      </c>
      <c r="BT346" s="26" t="str">
        <f t="shared" si="53"/>
        <v>-1</v>
      </c>
      <c r="BU346" s="26" t="str">
        <f t="shared" si="54"/>
        <v>-1</v>
      </c>
    </row>
    <row r="347" spans="1:73">
      <c r="A347" s="24" t="str">
        <f>IF(B347="","",IF(AND(B347&gt;1,Rapporteringskod!E347="Hela året"),"ÖVR"&amp;"1-"&amp;Rapporteringskod!A$2&amp;"-"&amp;Rapporteringskod!D$2&amp;"-"&amp;ROW(B346),IF(AND(B347&gt;1,Rapporteringskod!E347="Jan-Okt"),"ÖVR"&amp;"1-"&amp;Rapporteringskod!A$2&amp;"-"&amp;Rapporteringskod!D$2&amp;"-"&amp;ROW(B346),"ÖVR"&amp;"2-"&amp;Rapporteringskod!A$2&amp;"-"&amp;Rapporteringskod!D$2&amp;"-"&amp;ROW(B346))))</f>
        <v/>
      </c>
      <c r="B347" s="25"/>
      <c r="C347" s="25"/>
      <c r="D347" s="27"/>
      <c r="E347" s="27"/>
      <c r="F347" s="25"/>
      <c r="G347" s="28" t="str">
        <f>IF(B347="","",VLOOKUP(B347,Koder!A$1:B$365,2,FALSE))</f>
        <v/>
      </c>
      <c r="H347" s="25"/>
      <c r="I347" s="25"/>
      <c r="J347" s="25"/>
      <c r="K347" s="27"/>
      <c r="L347" s="27"/>
      <c r="M347" s="29"/>
      <c r="N347" s="25"/>
      <c r="O347" s="29"/>
      <c r="P347" s="25"/>
      <c r="Q347" s="25"/>
      <c r="R347" s="25"/>
      <c r="BL347" s="26" t="str">
        <f t="shared" si="46"/>
        <v/>
      </c>
      <c r="BM347" s="26" t="str">
        <f t="shared" si="47"/>
        <v/>
      </c>
      <c r="BN347" s="26" t="str">
        <f t="shared" si="48"/>
        <v/>
      </c>
      <c r="BO347" s="26" t="str">
        <f t="shared" si="49"/>
        <v/>
      </c>
      <c r="BP347" s="26" t="str">
        <f t="shared" si="50"/>
        <v/>
      </c>
      <c r="BQ347" s="26" t="str">
        <f t="shared" si="51"/>
        <v>-1</v>
      </c>
      <c r="BS347" s="26" t="str">
        <f t="shared" si="52"/>
        <v>-1</v>
      </c>
      <c r="BT347" s="26" t="str">
        <f t="shared" si="53"/>
        <v>-1</v>
      </c>
      <c r="BU347" s="26" t="str">
        <f t="shared" si="54"/>
        <v>-1</v>
      </c>
    </row>
    <row r="348" spans="1:73">
      <c r="A348" s="24" t="str">
        <f>IF(B348="","",IF(AND(B348&gt;1,Rapporteringskod!E348="Hela året"),"ÖVR"&amp;"1-"&amp;Rapporteringskod!A$2&amp;"-"&amp;Rapporteringskod!D$2&amp;"-"&amp;ROW(B347),IF(AND(B348&gt;1,Rapporteringskod!E348="Jan-Okt"),"ÖVR"&amp;"1-"&amp;Rapporteringskod!A$2&amp;"-"&amp;Rapporteringskod!D$2&amp;"-"&amp;ROW(B347),"ÖVR"&amp;"2-"&amp;Rapporteringskod!A$2&amp;"-"&amp;Rapporteringskod!D$2&amp;"-"&amp;ROW(B347))))</f>
        <v/>
      </c>
      <c r="B348" s="25"/>
      <c r="C348" s="25"/>
      <c r="D348" s="27"/>
      <c r="E348" s="27"/>
      <c r="F348" s="25"/>
      <c r="G348" s="28" t="str">
        <f>IF(B348="","",VLOOKUP(B348,Koder!A$1:B$365,2,FALSE))</f>
        <v/>
      </c>
      <c r="H348" s="25"/>
      <c r="I348" s="25"/>
      <c r="J348" s="25"/>
      <c r="K348" s="27"/>
      <c r="L348" s="27"/>
      <c r="M348" s="29"/>
      <c r="N348" s="25"/>
      <c r="O348" s="29"/>
      <c r="P348" s="25"/>
      <c r="Q348" s="25"/>
      <c r="R348" s="25"/>
      <c r="BL348" s="26" t="str">
        <f t="shared" si="46"/>
        <v/>
      </c>
      <c r="BM348" s="26" t="str">
        <f t="shared" si="47"/>
        <v/>
      </c>
      <c r="BN348" s="26" t="str">
        <f t="shared" si="48"/>
        <v/>
      </c>
      <c r="BO348" s="26" t="str">
        <f t="shared" si="49"/>
        <v/>
      </c>
      <c r="BP348" s="26" t="str">
        <f t="shared" si="50"/>
        <v/>
      </c>
      <c r="BQ348" s="26" t="str">
        <f t="shared" si="51"/>
        <v>-1</v>
      </c>
      <c r="BS348" s="26" t="str">
        <f t="shared" si="52"/>
        <v>-1</v>
      </c>
      <c r="BT348" s="26" t="str">
        <f t="shared" si="53"/>
        <v>-1</v>
      </c>
      <c r="BU348" s="26" t="str">
        <f t="shared" si="54"/>
        <v>-1</v>
      </c>
    </row>
    <row r="349" spans="1:73">
      <c r="A349" s="24" t="str">
        <f>IF(B349="","",IF(AND(B349&gt;1,Rapporteringskod!E349="Hela året"),"ÖVR"&amp;"1-"&amp;Rapporteringskod!A$2&amp;"-"&amp;Rapporteringskod!D$2&amp;"-"&amp;ROW(B348),IF(AND(B349&gt;1,Rapporteringskod!E349="Jan-Okt"),"ÖVR"&amp;"1-"&amp;Rapporteringskod!A$2&amp;"-"&amp;Rapporteringskod!D$2&amp;"-"&amp;ROW(B348),"ÖVR"&amp;"2-"&amp;Rapporteringskod!A$2&amp;"-"&amp;Rapporteringskod!D$2&amp;"-"&amp;ROW(B348))))</f>
        <v/>
      </c>
      <c r="B349" s="25"/>
      <c r="C349" s="25"/>
      <c r="D349" s="27"/>
      <c r="E349" s="27"/>
      <c r="F349" s="25"/>
      <c r="G349" s="28" t="str">
        <f>IF(B349="","",VLOOKUP(B349,Koder!A$1:B$365,2,FALSE))</f>
        <v/>
      </c>
      <c r="H349" s="25"/>
      <c r="I349" s="25"/>
      <c r="J349" s="25"/>
      <c r="K349" s="27"/>
      <c r="L349" s="27"/>
      <c r="M349" s="29"/>
      <c r="N349" s="25"/>
      <c r="O349" s="29"/>
      <c r="P349" s="25"/>
      <c r="Q349" s="25"/>
      <c r="R349" s="25"/>
      <c r="BL349" s="26" t="str">
        <f t="shared" si="46"/>
        <v/>
      </c>
      <c r="BM349" s="26" t="str">
        <f t="shared" si="47"/>
        <v/>
      </c>
      <c r="BN349" s="26" t="str">
        <f t="shared" si="48"/>
        <v/>
      </c>
      <c r="BO349" s="26" t="str">
        <f t="shared" si="49"/>
        <v/>
      </c>
      <c r="BP349" s="26" t="str">
        <f t="shared" si="50"/>
        <v/>
      </c>
      <c r="BQ349" s="26" t="str">
        <f t="shared" si="51"/>
        <v>-1</v>
      </c>
      <c r="BS349" s="26" t="str">
        <f t="shared" si="52"/>
        <v>-1</v>
      </c>
      <c r="BT349" s="26" t="str">
        <f t="shared" si="53"/>
        <v>-1</v>
      </c>
      <c r="BU349" s="26" t="str">
        <f t="shared" si="54"/>
        <v>-1</v>
      </c>
    </row>
    <row r="350" spans="1:73">
      <c r="A350" s="24" t="str">
        <f>IF(B350="","",IF(AND(B350&gt;1,Rapporteringskod!E350="Hela året"),"ÖVR"&amp;"1-"&amp;Rapporteringskod!A$2&amp;"-"&amp;Rapporteringskod!D$2&amp;"-"&amp;ROW(B349),IF(AND(B350&gt;1,Rapporteringskod!E350="Jan-Okt"),"ÖVR"&amp;"1-"&amp;Rapporteringskod!A$2&amp;"-"&amp;Rapporteringskod!D$2&amp;"-"&amp;ROW(B349),"ÖVR"&amp;"2-"&amp;Rapporteringskod!A$2&amp;"-"&amp;Rapporteringskod!D$2&amp;"-"&amp;ROW(B349))))</f>
        <v/>
      </c>
      <c r="B350" s="25"/>
      <c r="C350" s="25"/>
      <c r="D350" s="27"/>
      <c r="E350" s="27"/>
      <c r="F350" s="25"/>
      <c r="G350" s="28" t="str">
        <f>IF(B350="","",VLOOKUP(B350,Koder!A$1:B$365,2,FALSE))</f>
        <v/>
      </c>
      <c r="H350" s="25"/>
      <c r="I350" s="25"/>
      <c r="J350" s="25"/>
      <c r="K350" s="27"/>
      <c r="L350" s="27"/>
      <c r="M350" s="29"/>
      <c r="N350" s="25"/>
      <c r="O350" s="29"/>
      <c r="P350" s="25"/>
      <c r="Q350" s="25"/>
      <c r="R350" s="25"/>
      <c r="BL350" s="26" t="str">
        <f t="shared" si="46"/>
        <v/>
      </c>
      <c r="BM350" s="26" t="str">
        <f t="shared" si="47"/>
        <v/>
      </c>
      <c r="BN350" s="26" t="str">
        <f t="shared" si="48"/>
        <v/>
      </c>
      <c r="BO350" s="26" t="str">
        <f t="shared" si="49"/>
        <v/>
      </c>
      <c r="BP350" s="26" t="str">
        <f t="shared" si="50"/>
        <v/>
      </c>
      <c r="BQ350" s="26" t="str">
        <f t="shared" si="51"/>
        <v>-1</v>
      </c>
      <c r="BS350" s="26" t="str">
        <f t="shared" si="52"/>
        <v>-1</v>
      </c>
      <c r="BT350" s="26" t="str">
        <f t="shared" si="53"/>
        <v>-1</v>
      </c>
      <c r="BU350" s="26" t="str">
        <f t="shared" si="54"/>
        <v>-1</v>
      </c>
    </row>
    <row r="351" spans="1:73">
      <c r="A351" s="24" t="str">
        <f>IF(B351="","",IF(AND(B351&gt;1,Rapporteringskod!E351="Hela året"),"ÖVR"&amp;"1-"&amp;Rapporteringskod!A$2&amp;"-"&amp;Rapporteringskod!D$2&amp;"-"&amp;ROW(B350),IF(AND(B351&gt;1,Rapporteringskod!E351="Jan-Okt"),"ÖVR"&amp;"1-"&amp;Rapporteringskod!A$2&amp;"-"&amp;Rapporteringskod!D$2&amp;"-"&amp;ROW(B350),"ÖVR"&amp;"2-"&amp;Rapporteringskod!A$2&amp;"-"&amp;Rapporteringskod!D$2&amp;"-"&amp;ROW(B350))))</f>
        <v/>
      </c>
      <c r="B351" s="25"/>
      <c r="C351" s="25"/>
      <c r="D351" s="27"/>
      <c r="E351" s="27"/>
      <c r="F351" s="25"/>
      <c r="G351" s="28" t="str">
        <f>IF(B351="","",VLOOKUP(B351,Koder!A$1:B$365,2,FALSE))</f>
        <v/>
      </c>
      <c r="H351" s="25"/>
      <c r="I351" s="25"/>
      <c r="J351" s="25"/>
      <c r="K351" s="27"/>
      <c r="L351" s="27"/>
      <c r="M351" s="29"/>
      <c r="N351" s="25"/>
      <c r="O351" s="29"/>
      <c r="P351" s="25"/>
      <c r="Q351" s="25"/>
      <c r="R351" s="25"/>
      <c r="BL351" s="26" t="str">
        <f t="shared" si="46"/>
        <v/>
      </c>
      <c r="BM351" s="26" t="str">
        <f t="shared" si="47"/>
        <v/>
      </c>
      <c r="BN351" s="26" t="str">
        <f t="shared" si="48"/>
        <v/>
      </c>
      <c r="BO351" s="26" t="str">
        <f t="shared" si="49"/>
        <v/>
      </c>
      <c r="BP351" s="26" t="str">
        <f t="shared" si="50"/>
        <v/>
      </c>
      <c r="BQ351" s="26" t="str">
        <f t="shared" si="51"/>
        <v>-1</v>
      </c>
      <c r="BS351" s="26" t="str">
        <f t="shared" si="52"/>
        <v>-1</v>
      </c>
      <c r="BT351" s="26" t="str">
        <f t="shared" si="53"/>
        <v>-1</v>
      </c>
      <c r="BU351" s="26" t="str">
        <f t="shared" si="54"/>
        <v>-1</v>
      </c>
    </row>
    <row r="352" spans="1:73">
      <c r="A352" s="24" t="str">
        <f>IF(B352="","",IF(AND(B352&gt;1,Rapporteringskod!E352="Hela året"),"ÖVR"&amp;"1-"&amp;Rapporteringskod!A$2&amp;"-"&amp;Rapporteringskod!D$2&amp;"-"&amp;ROW(B351),IF(AND(B352&gt;1,Rapporteringskod!E352="Jan-Okt"),"ÖVR"&amp;"1-"&amp;Rapporteringskod!A$2&amp;"-"&amp;Rapporteringskod!D$2&amp;"-"&amp;ROW(B351),"ÖVR"&amp;"2-"&amp;Rapporteringskod!A$2&amp;"-"&amp;Rapporteringskod!D$2&amp;"-"&amp;ROW(B351))))</f>
        <v/>
      </c>
      <c r="B352" s="25"/>
      <c r="C352" s="25"/>
      <c r="D352" s="27"/>
      <c r="E352" s="27"/>
      <c r="F352" s="25"/>
      <c r="G352" s="28" t="str">
        <f>IF(B352="","",VLOOKUP(B352,Koder!A$1:B$365,2,FALSE))</f>
        <v/>
      </c>
      <c r="H352" s="25"/>
      <c r="I352" s="25"/>
      <c r="J352" s="25"/>
      <c r="K352" s="27"/>
      <c r="L352" s="27"/>
      <c r="M352" s="29"/>
      <c r="N352" s="25"/>
      <c r="O352" s="29"/>
      <c r="P352" s="25"/>
      <c r="Q352" s="25"/>
      <c r="R352" s="25"/>
      <c r="BL352" s="26" t="str">
        <f t="shared" si="46"/>
        <v/>
      </c>
      <c r="BM352" s="26" t="str">
        <f t="shared" si="47"/>
        <v/>
      </c>
      <c r="BN352" s="26" t="str">
        <f t="shared" si="48"/>
        <v/>
      </c>
      <c r="BO352" s="26" t="str">
        <f t="shared" si="49"/>
        <v/>
      </c>
      <c r="BP352" s="26" t="str">
        <f t="shared" si="50"/>
        <v/>
      </c>
      <c r="BQ352" s="26" t="str">
        <f t="shared" si="51"/>
        <v>-1</v>
      </c>
      <c r="BS352" s="26" t="str">
        <f t="shared" si="52"/>
        <v>-1</v>
      </c>
      <c r="BT352" s="26" t="str">
        <f t="shared" si="53"/>
        <v>-1</v>
      </c>
      <c r="BU352" s="26" t="str">
        <f t="shared" si="54"/>
        <v>-1</v>
      </c>
    </row>
    <row r="353" spans="1:73">
      <c r="A353" s="24" t="str">
        <f>IF(B353="","",IF(AND(B353&gt;1,Rapporteringskod!E353="Hela året"),"ÖVR"&amp;"1-"&amp;Rapporteringskod!A$2&amp;"-"&amp;Rapporteringskod!D$2&amp;"-"&amp;ROW(B352),IF(AND(B353&gt;1,Rapporteringskod!E353="Jan-Okt"),"ÖVR"&amp;"1-"&amp;Rapporteringskod!A$2&amp;"-"&amp;Rapporteringskod!D$2&amp;"-"&amp;ROW(B352),"ÖVR"&amp;"2-"&amp;Rapporteringskod!A$2&amp;"-"&amp;Rapporteringskod!D$2&amp;"-"&amp;ROW(B352))))</f>
        <v/>
      </c>
      <c r="B353" s="25"/>
      <c r="C353" s="25"/>
      <c r="D353" s="27"/>
      <c r="E353" s="27"/>
      <c r="F353" s="25"/>
      <c r="G353" s="28" t="str">
        <f>IF(B353="","",VLOOKUP(B353,Koder!A$1:B$365,2,FALSE))</f>
        <v/>
      </c>
      <c r="H353" s="25"/>
      <c r="I353" s="25"/>
      <c r="J353" s="25"/>
      <c r="K353" s="27"/>
      <c r="L353" s="27"/>
      <c r="M353" s="29"/>
      <c r="N353" s="25"/>
      <c r="O353" s="29"/>
      <c r="P353" s="25"/>
      <c r="Q353" s="25"/>
      <c r="R353" s="25"/>
      <c r="BL353" s="26" t="str">
        <f t="shared" si="46"/>
        <v/>
      </c>
      <c r="BM353" s="26" t="str">
        <f t="shared" si="47"/>
        <v/>
      </c>
      <c r="BN353" s="26" t="str">
        <f t="shared" si="48"/>
        <v/>
      </c>
      <c r="BO353" s="26" t="str">
        <f t="shared" si="49"/>
        <v/>
      </c>
      <c r="BP353" s="26" t="str">
        <f t="shared" si="50"/>
        <v/>
      </c>
      <c r="BQ353" s="26" t="str">
        <f t="shared" si="51"/>
        <v>-1</v>
      </c>
      <c r="BS353" s="26" t="str">
        <f t="shared" si="52"/>
        <v>-1</v>
      </c>
      <c r="BT353" s="26" t="str">
        <f t="shared" si="53"/>
        <v>-1</v>
      </c>
      <c r="BU353" s="26" t="str">
        <f t="shared" si="54"/>
        <v>-1</v>
      </c>
    </row>
    <row r="354" spans="1:73">
      <c r="A354" s="24" t="str">
        <f>IF(B354="","",IF(AND(B354&gt;1,Rapporteringskod!E354="Hela året"),"ÖVR"&amp;"1-"&amp;Rapporteringskod!A$2&amp;"-"&amp;Rapporteringskod!D$2&amp;"-"&amp;ROW(B353),IF(AND(B354&gt;1,Rapporteringskod!E354="Jan-Okt"),"ÖVR"&amp;"1-"&amp;Rapporteringskod!A$2&amp;"-"&amp;Rapporteringskod!D$2&amp;"-"&amp;ROW(B353),"ÖVR"&amp;"2-"&amp;Rapporteringskod!A$2&amp;"-"&amp;Rapporteringskod!D$2&amp;"-"&amp;ROW(B353))))</f>
        <v/>
      </c>
      <c r="B354" s="25"/>
      <c r="C354" s="25"/>
      <c r="D354" s="27"/>
      <c r="E354" s="27"/>
      <c r="F354" s="25"/>
      <c r="G354" s="28" t="str">
        <f>IF(B354="","",VLOOKUP(B354,Koder!A$1:B$365,2,FALSE))</f>
        <v/>
      </c>
      <c r="H354" s="25"/>
      <c r="I354" s="25"/>
      <c r="J354" s="25"/>
      <c r="K354" s="27"/>
      <c r="L354" s="27"/>
      <c r="M354" s="29"/>
      <c r="N354" s="25"/>
      <c r="O354" s="29"/>
      <c r="P354" s="25"/>
      <c r="Q354" s="25"/>
      <c r="R354" s="25"/>
      <c r="BL354" s="26" t="str">
        <f t="shared" si="46"/>
        <v/>
      </c>
      <c r="BM354" s="26" t="str">
        <f t="shared" si="47"/>
        <v/>
      </c>
      <c r="BN354" s="26" t="str">
        <f t="shared" si="48"/>
        <v/>
      </c>
      <c r="BO354" s="26" t="str">
        <f t="shared" si="49"/>
        <v/>
      </c>
      <c r="BP354" s="26" t="str">
        <f t="shared" si="50"/>
        <v/>
      </c>
      <c r="BQ354" s="26" t="str">
        <f t="shared" si="51"/>
        <v>-1</v>
      </c>
      <c r="BS354" s="26" t="str">
        <f t="shared" si="52"/>
        <v>-1</v>
      </c>
      <c r="BT354" s="26" t="str">
        <f t="shared" si="53"/>
        <v>-1</v>
      </c>
      <c r="BU354" s="26" t="str">
        <f t="shared" si="54"/>
        <v>-1</v>
      </c>
    </row>
    <row r="355" spans="1:73">
      <c r="A355" s="24" t="str">
        <f>IF(B355="","",IF(AND(B355&gt;1,Rapporteringskod!E355="Hela året"),"ÖVR"&amp;"1-"&amp;Rapporteringskod!A$2&amp;"-"&amp;Rapporteringskod!D$2&amp;"-"&amp;ROW(B354),IF(AND(B355&gt;1,Rapporteringskod!E355="Jan-Okt"),"ÖVR"&amp;"1-"&amp;Rapporteringskod!A$2&amp;"-"&amp;Rapporteringskod!D$2&amp;"-"&amp;ROW(B354),"ÖVR"&amp;"2-"&amp;Rapporteringskod!A$2&amp;"-"&amp;Rapporteringskod!D$2&amp;"-"&amp;ROW(B354))))</f>
        <v/>
      </c>
      <c r="B355" s="25"/>
      <c r="C355" s="25"/>
      <c r="D355" s="27"/>
      <c r="E355" s="27"/>
      <c r="F355" s="25"/>
      <c r="G355" s="28" t="str">
        <f>IF(B355="","",VLOOKUP(B355,Koder!A$1:B$365,2,FALSE))</f>
        <v/>
      </c>
      <c r="H355" s="25"/>
      <c r="I355" s="25"/>
      <c r="J355" s="25"/>
      <c r="K355" s="27"/>
      <c r="L355" s="27"/>
      <c r="M355" s="29"/>
      <c r="N355" s="25"/>
      <c r="O355" s="29"/>
      <c r="P355" s="25"/>
      <c r="Q355" s="25"/>
      <c r="R355" s="25"/>
      <c r="BL355" s="26" t="str">
        <f t="shared" si="46"/>
        <v/>
      </c>
      <c r="BM355" s="26" t="str">
        <f t="shared" si="47"/>
        <v/>
      </c>
      <c r="BN355" s="26" t="str">
        <f t="shared" si="48"/>
        <v/>
      </c>
      <c r="BO355" s="26" t="str">
        <f t="shared" si="49"/>
        <v/>
      </c>
      <c r="BP355" s="26" t="str">
        <f t="shared" si="50"/>
        <v/>
      </c>
      <c r="BQ355" s="26" t="str">
        <f t="shared" si="51"/>
        <v>-1</v>
      </c>
      <c r="BS355" s="26" t="str">
        <f t="shared" si="52"/>
        <v>-1</v>
      </c>
      <c r="BT355" s="26" t="str">
        <f t="shared" si="53"/>
        <v>-1</v>
      </c>
      <c r="BU355" s="26" t="str">
        <f t="shared" si="54"/>
        <v>-1</v>
      </c>
    </row>
    <row r="356" spans="1:73">
      <c r="A356" s="24" t="str">
        <f>IF(B356="","",IF(AND(B356&gt;1,Rapporteringskod!E356="Hela året"),"ÖVR"&amp;"1-"&amp;Rapporteringskod!A$2&amp;"-"&amp;Rapporteringskod!D$2&amp;"-"&amp;ROW(B355),IF(AND(B356&gt;1,Rapporteringskod!E356="Jan-Okt"),"ÖVR"&amp;"1-"&amp;Rapporteringskod!A$2&amp;"-"&amp;Rapporteringskod!D$2&amp;"-"&amp;ROW(B355),"ÖVR"&amp;"2-"&amp;Rapporteringskod!A$2&amp;"-"&amp;Rapporteringskod!D$2&amp;"-"&amp;ROW(B355))))</f>
        <v/>
      </c>
      <c r="B356" s="25"/>
      <c r="C356" s="25"/>
      <c r="D356" s="27"/>
      <c r="E356" s="27"/>
      <c r="F356" s="25"/>
      <c r="G356" s="28" t="str">
        <f>IF(B356="","",VLOOKUP(B356,Koder!A$1:B$365,2,FALSE))</f>
        <v/>
      </c>
      <c r="H356" s="25"/>
      <c r="I356" s="25"/>
      <c r="J356" s="25"/>
      <c r="K356" s="27"/>
      <c r="L356" s="27"/>
      <c r="M356" s="29"/>
      <c r="N356" s="25"/>
      <c r="O356" s="29"/>
      <c r="P356" s="25"/>
      <c r="Q356" s="25"/>
      <c r="R356" s="25"/>
      <c r="BL356" s="26" t="str">
        <f t="shared" si="46"/>
        <v/>
      </c>
      <c r="BM356" s="26" t="str">
        <f t="shared" si="47"/>
        <v/>
      </c>
      <c r="BN356" s="26" t="str">
        <f t="shared" si="48"/>
        <v/>
      </c>
      <c r="BO356" s="26" t="str">
        <f t="shared" si="49"/>
        <v/>
      </c>
      <c r="BP356" s="26" t="str">
        <f t="shared" si="50"/>
        <v/>
      </c>
      <c r="BQ356" s="26" t="str">
        <f t="shared" si="51"/>
        <v>-1</v>
      </c>
      <c r="BS356" s="26" t="str">
        <f t="shared" si="52"/>
        <v>-1</v>
      </c>
      <c r="BT356" s="26" t="str">
        <f t="shared" si="53"/>
        <v>-1</v>
      </c>
      <c r="BU356" s="26" t="str">
        <f t="shared" si="54"/>
        <v>-1</v>
      </c>
    </row>
    <row r="357" spans="1:73">
      <c r="A357" s="24" t="str">
        <f>IF(B357="","",IF(AND(B357&gt;1,Rapporteringskod!E357="Hela året"),"ÖVR"&amp;"1-"&amp;Rapporteringskod!A$2&amp;"-"&amp;Rapporteringskod!D$2&amp;"-"&amp;ROW(B356),IF(AND(B357&gt;1,Rapporteringskod!E357="Jan-Okt"),"ÖVR"&amp;"1-"&amp;Rapporteringskod!A$2&amp;"-"&amp;Rapporteringskod!D$2&amp;"-"&amp;ROW(B356),"ÖVR"&amp;"2-"&amp;Rapporteringskod!A$2&amp;"-"&amp;Rapporteringskod!D$2&amp;"-"&amp;ROW(B356))))</f>
        <v/>
      </c>
      <c r="B357" s="25"/>
      <c r="C357" s="25"/>
      <c r="D357" s="27"/>
      <c r="E357" s="27"/>
      <c r="F357" s="25"/>
      <c r="G357" s="28" t="str">
        <f>IF(B357="","",VLOOKUP(B357,Koder!A$1:B$365,2,FALSE))</f>
        <v/>
      </c>
      <c r="H357" s="25"/>
      <c r="I357" s="25"/>
      <c r="J357" s="25"/>
      <c r="K357" s="27"/>
      <c r="L357" s="27"/>
      <c r="M357" s="29"/>
      <c r="N357" s="25"/>
      <c r="O357" s="29"/>
      <c r="P357" s="25"/>
      <c r="Q357" s="25"/>
      <c r="R357" s="25"/>
      <c r="BL357" s="26" t="str">
        <f t="shared" si="46"/>
        <v/>
      </c>
      <c r="BM357" s="26" t="str">
        <f t="shared" si="47"/>
        <v/>
      </c>
      <c r="BN357" s="26" t="str">
        <f t="shared" si="48"/>
        <v/>
      </c>
      <c r="BO357" s="26" t="str">
        <f t="shared" si="49"/>
        <v/>
      </c>
      <c r="BP357" s="26" t="str">
        <f t="shared" si="50"/>
        <v/>
      </c>
      <c r="BQ357" s="26" t="str">
        <f t="shared" si="51"/>
        <v>-1</v>
      </c>
      <c r="BS357" s="26" t="str">
        <f t="shared" si="52"/>
        <v>-1</v>
      </c>
      <c r="BT357" s="26" t="str">
        <f t="shared" si="53"/>
        <v>-1</v>
      </c>
      <c r="BU357" s="26" t="str">
        <f t="shared" si="54"/>
        <v>-1</v>
      </c>
    </row>
    <row r="358" spans="1:73">
      <c r="A358" s="24" t="str">
        <f>IF(B358="","",IF(AND(B358&gt;1,Rapporteringskod!E358="Hela året"),"ÖVR"&amp;"1-"&amp;Rapporteringskod!A$2&amp;"-"&amp;Rapporteringskod!D$2&amp;"-"&amp;ROW(B357),IF(AND(B358&gt;1,Rapporteringskod!E358="Jan-Okt"),"ÖVR"&amp;"1-"&amp;Rapporteringskod!A$2&amp;"-"&amp;Rapporteringskod!D$2&amp;"-"&amp;ROW(B357),"ÖVR"&amp;"2-"&amp;Rapporteringskod!A$2&amp;"-"&amp;Rapporteringskod!D$2&amp;"-"&amp;ROW(B357))))</f>
        <v/>
      </c>
      <c r="B358" s="25"/>
      <c r="C358" s="25"/>
      <c r="D358" s="27"/>
      <c r="E358" s="27"/>
      <c r="F358" s="25"/>
      <c r="G358" s="28" t="str">
        <f>IF(B358="","",VLOOKUP(B358,Koder!A$1:B$365,2,FALSE))</f>
        <v/>
      </c>
      <c r="H358" s="25"/>
      <c r="I358" s="25"/>
      <c r="J358" s="25"/>
      <c r="K358" s="27"/>
      <c r="L358" s="27"/>
      <c r="M358" s="29"/>
      <c r="N358" s="25"/>
      <c r="O358" s="29"/>
      <c r="P358" s="25"/>
      <c r="Q358" s="25"/>
      <c r="R358" s="25"/>
      <c r="BL358" s="26" t="str">
        <f t="shared" si="46"/>
        <v/>
      </c>
      <c r="BM358" s="26" t="str">
        <f t="shared" si="47"/>
        <v/>
      </c>
      <c r="BN358" s="26" t="str">
        <f t="shared" si="48"/>
        <v/>
      </c>
      <c r="BO358" s="26" t="str">
        <f t="shared" si="49"/>
        <v/>
      </c>
      <c r="BP358" s="26" t="str">
        <f t="shared" si="50"/>
        <v/>
      </c>
      <c r="BQ358" s="26" t="str">
        <f t="shared" si="51"/>
        <v>-1</v>
      </c>
      <c r="BS358" s="26" t="str">
        <f t="shared" si="52"/>
        <v>-1</v>
      </c>
      <c r="BT358" s="26" t="str">
        <f t="shared" si="53"/>
        <v>-1</v>
      </c>
      <c r="BU358" s="26" t="str">
        <f t="shared" si="54"/>
        <v>-1</v>
      </c>
    </row>
    <row r="359" spans="1:73">
      <c r="A359" s="24" t="str">
        <f>IF(B359="","",IF(AND(B359&gt;1,Rapporteringskod!E359="Hela året"),"ÖVR"&amp;"1-"&amp;Rapporteringskod!A$2&amp;"-"&amp;Rapporteringskod!D$2&amp;"-"&amp;ROW(B358),IF(AND(B359&gt;1,Rapporteringskod!E359="Jan-Okt"),"ÖVR"&amp;"1-"&amp;Rapporteringskod!A$2&amp;"-"&amp;Rapporteringskod!D$2&amp;"-"&amp;ROW(B358),"ÖVR"&amp;"2-"&amp;Rapporteringskod!A$2&amp;"-"&amp;Rapporteringskod!D$2&amp;"-"&amp;ROW(B358))))</f>
        <v/>
      </c>
      <c r="B359" s="25"/>
      <c r="C359" s="25"/>
      <c r="D359" s="27"/>
      <c r="E359" s="27"/>
      <c r="F359" s="25"/>
      <c r="G359" s="28" t="str">
        <f>IF(B359="","",VLOOKUP(B359,Koder!A$1:B$365,2,FALSE))</f>
        <v/>
      </c>
      <c r="H359" s="25"/>
      <c r="I359" s="25"/>
      <c r="J359" s="25"/>
      <c r="K359" s="27"/>
      <c r="L359" s="27"/>
      <c r="M359" s="29"/>
      <c r="N359" s="25"/>
      <c r="O359" s="29"/>
      <c r="P359" s="25"/>
      <c r="Q359" s="25"/>
      <c r="R359" s="25"/>
      <c r="BL359" s="26" t="str">
        <f t="shared" si="46"/>
        <v/>
      </c>
      <c r="BM359" s="26" t="str">
        <f t="shared" si="47"/>
        <v/>
      </c>
      <c r="BN359" s="26" t="str">
        <f t="shared" si="48"/>
        <v/>
      </c>
      <c r="BO359" s="26" t="str">
        <f t="shared" si="49"/>
        <v/>
      </c>
      <c r="BP359" s="26" t="str">
        <f t="shared" si="50"/>
        <v/>
      </c>
      <c r="BQ359" s="26" t="str">
        <f t="shared" si="51"/>
        <v>-1</v>
      </c>
      <c r="BS359" s="26" t="str">
        <f t="shared" si="52"/>
        <v>-1</v>
      </c>
      <c r="BT359" s="26" t="str">
        <f t="shared" si="53"/>
        <v>-1</v>
      </c>
      <c r="BU359" s="26" t="str">
        <f t="shared" si="54"/>
        <v>-1</v>
      </c>
    </row>
    <row r="360" spans="1:73">
      <c r="A360" s="24" t="str">
        <f>IF(B360="","",IF(AND(B360&gt;1,Rapporteringskod!E360="Hela året"),"ÖVR"&amp;"1-"&amp;Rapporteringskod!A$2&amp;"-"&amp;Rapporteringskod!D$2&amp;"-"&amp;ROW(B359),IF(AND(B360&gt;1,Rapporteringskod!E360="Jan-Okt"),"ÖVR"&amp;"1-"&amp;Rapporteringskod!A$2&amp;"-"&amp;Rapporteringskod!D$2&amp;"-"&amp;ROW(B359),"ÖVR"&amp;"2-"&amp;Rapporteringskod!A$2&amp;"-"&amp;Rapporteringskod!D$2&amp;"-"&amp;ROW(B359))))</f>
        <v/>
      </c>
      <c r="B360" s="25"/>
      <c r="C360" s="25"/>
      <c r="D360" s="27"/>
      <c r="E360" s="27"/>
      <c r="F360" s="25"/>
      <c r="G360" s="28" t="str">
        <f>IF(B360="","",VLOOKUP(B360,Koder!A$1:B$365,2,FALSE))</f>
        <v/>
      </c>
      <c r="H360" s="25"/>
      <c r="I360" s="25"/>
      <c r="J360" s="25"/>
      <c r="K360" s="27"/>
      <c r="L360" s="27"/>
      <c r="M360" s="29"/>
      <c r="N360" s="25"/>
      <c r="O360" s="29"/>
      <c r="P360" s="25"/>
      <c r="Q360" s="25"/>
      <c r="R360" s="25"/>
      <c r="BL360" s="26" t="str">
        <f t="shared" si="46"/>
        <v/>
      </c>
      <c r="BM360" s="26" t="str">
        <f t="shared" si="47"/>
        <v/>
      </c>
      <c r="BN360" s="26" t="str">
        <f t="shared" si="48"/>
        <v/>
      </c>
      <c r="BO360" s="26" t="str">
        <f t="shared" si="49"/>
        <v/>
      </c>
      <c r="BP360" s="26" t="str">
        <f t="shared" si="50"/>
        <v/>
      </c>
      <c r="BQ360" s="26" t="str">
        <f t="shared" si="51"/>
        <v>-1</v>
      </c>
      <c r="BS360" s="26" t="str">
        <f t="shared" si="52"/>
        <v>-1</v>
      </c>
      <c r="BT360" s="26" t="str">
        <f t="shared" si="53"/>
        <v>-1</v>
      </c>
      <c r="BU360" s="26" t="str">
        <f t="shared" si="54"/>
        <v>-1</v>
      </c>
    </row>
    <row r="361" spans="1:73">
      <c r="A361" s="24" t="str">
        <f>IF(B361="","",IF(AND(B361&gt;1,Rapporteringskod!E361="Hela året"),"ÖVR"&amp;"1-"&amp;Rapporteringskod!A$2&amp;"-"&amp;Rapporteringskod!D$2&amp;"-"&amp;ROW(B360),IF(AND(B361&gt;1,Rapporteringskod!E361="Jan-Okt"),"ÖVR"&amp;"1-"&amp;Rapporteringskod!A$2&amp;"-"&amp;Rapporteringskod!D$2&amp;"-"&amp;ROW(B360),"ÖVR"&amp;"2-"&amp;Rapporteringskod!A$2&amp;"-"&amp;Rapporteringskod!D$2&amp;"-"&amp;ROW(B360))))</f>
        <v/>
      </c>
      <c r="B361" s="25"/>
      <c r="C361" s="25"/>
      <c r="D361" s="27"/>
      <c r="E361" s="27"/>
      <c r="F361" s="25"/>
      <c r="G361" s="28" t="str">
        <f>IF(B361="","",VLOOKUP(B361,Koder!A$1:B$365,2,FALSE))</f>
        <v/>
      </c>
      <c r="H361" s="25"/>
      <c r="I361" s="25"/>
      <c r="J361" s="25"/>
      <c r="K361" s="27"/>
      <c r="L361" s="27"/>
      <c r="M361" s="29"/>
      <c r="N361" s="25"/>
      <c r="O361" s="29"/>
      <c r="P361" s="25"/>
      <c r="Q361" s="25"/>
      <c r="R361" s="25"/>
      <c r="BL361" s="26" t="str">
        <f t="shared" si="46"/>
        <v/>
      </c>
      <c r="BM361" s="26" t="str">
        <f t="shared" si="47"/>
        <v/>
      </c>
      <c r="BN361" s="26" t="str">
        <f t="shared" si="48"/>
        <v/>
      </c>
      <c r="BO361" s="26" t="str">
        <f t="shared" si="49"/>
        <v/>
      </c>
      <c r="BP361" s="26" t="str">
        <f t="shared" si="50"/>
        <v/>
      </c>
      <c r="BQ361" s="26" t="str">
        <f t="shared" si="51"/>
        <v>-1</v>
      </c>
      <c r="BS361" s="26" t="str">
        <f t="shared" si="52"/>
        <v>-1</v>
      </c>
      <c r="BT361" s="26" t="str">
        <f t="shared" si="53"/>
        <v>-1</v>
      </c>
      <c r="BU361" s="26" t="str">
        <f t="shared" si="54"/>
        <v>-1</v>
      </c>
    </row>
    <row r="362" spans="1:73">
      <c r="A362" s="24" t="str">
        <f>IF(B362="","",IF(AND(B362&gt;1,Rapporteringskod!E362="Hela året"),"ÖVR"&amp;"1-"&amp;Rapporteringskod!A$2&amp;"-"&amp;Rapporteringskod!D$2&amp;"-"&amp;ROW(B361),IF(AND(B362&gt;1,Rapporteringskod!E362="Jan-Okt"),"ÖVR"&amp;"1-"&amp;Rapporteringskod!A$2&amp;"-"&amp;Rapporteringskod!D$2&amp;"-"&amp;ROW(B361),"ÖVR"&amp;"2-"&amp;Rapporteringskod!A$2&amp;"-"&amp;Rapporteringskod!D$2&amp;"-"&amp;ROW(B361))))</f>
        <v/>
      </c>
      <c r="B362" s="25"/>
      <c r="C362" s="25"/>
      <c r="D362" s="27"/>
      <c r="E362" s="27"/>
      <c r="F362" s="25"/>
      <c r="G362" s="28" t="str">
        <f>IF(B362="","",VLOOKUP(B362,Koder!A$1:B$365,2,FALSE))</f>
        <v/>
      </c>
      <c r="H362" s="25"/>
      <c r="I362" s="25"/>
      <c r="J362" s="25"/>
      <c r="K362" s="27"/>
      <c r="L362" s="27"/>
      <c r="M362" s="29"/>
      <c r="N362" s="25"/>
      <c r="O362" s="29"/>
      <c r="P362" s="25"/>
      <c r="Q362" s="25"/>
      <c r="R362" s="25"/>
      <c r="BL362" s="26" t="str">
        <f t="shared" si="46"/>
        <v/>
      </c>
      <c r="BM362" s="26" t="str">
        <f t="shared" si="47"/>
        <v/>
      </c>
      <c r="BN362" s="26" t="str">
        <f t="shared" si="48"/>
        <v/>
      </c>
      <c r="BO362" s="26" t="str">
        <f t="shared" si="49"/>
        <v/>
      </c>
      <c r="BP362" s="26" t="str">
        <f t="shared" si="50"/>
        <v/>
      </c>
      <c r="BQ362" s="26" t="str">
        <f t="shared" si="51"/>
        <v>-1</v>
      </c>
      <c r="BS362" s="26" t="str">
        <f t="shared" si="52"/>
        <v>-1</v>
      </c>
      <c r="BT362" s="26" t="str">
        <f t="shared" si="53"/>
        <v>-1</v>
      </c>
      <c r="BU362" s="26" t="str">
        <f t="shared" si="54"/>
        <v>-1</v>
      </c>
    </row>
    <row r="363" spans="1:73">
      <c r="A363" s="24" t="str">
        <f>IF(B363="","",IF(AND(B363&gt;1,Rapporteringskod!E363="Hela året"),"ÖVR"&amp;"1-"&amp;Rapporteringskod!A$2&amp;"-"&amp;Rapporteringskod!D$2&amp;"-"&amp;ROW(B362),IF(AND(B363&gt;1,Rapporteringskod!E363="Jan-Okt"),"ÖVR"&amp;"1-"&amp;Rapporteringskod!A$2&amp;"-"&amp;Rapporteringskod!D$2&amp;"-"&amp;ROW(B362),"ÖVR"&amp;"2-"&amp;Rapporteringskod!A$2&amp;"-"&amp;Rapporteringskod!D$2&amp;"-"&amp;ROW(B362))))</f>
        <v/>
      </c>
      <c r="B363" s="25"/>
      <c r="C363" s="25"/>
      <c r="D363" s="27"/>
      <c r="E363" s="27"/>
      <c r="F363" s="25"/>
      <c r="G363" s="28" t="str">
        <f>IF(B363="","",VLOOKUP(B363,Koder!A$1:B$365,2,FALSE))</f>
        <v/>
      </c>
      <c r="H363" s="25"/>
      <c r="I363" s="25"/>
      <c r="J363" s="25"/>
      <c r="K363" s="27"/>
      <c r="L363" s="27"/>
      <c r="M363" s="29"/>
      <c r="N363" s="25"/>
      <c r="O363" s="29"/>
      <c r="P363" s="25"/>
      <c r="Q363" s="25"/>
      <c r="R363" s="25"/>
      <c r="BL363" s="26" t="str">
        <f t="shared" si="46"/>
        <v/>
      </c>
      <c r="BM363" s="26" t="str">
        <f t="shared" si="47"/>
        <v/>
      </c>
      <c r="BN363" s="26" t="str">
        <f t="shared" si="48"/>
        <v/>
      </c>
      <c r="BO363" s="26" t="str">
        <f t="shared" si="49"/>
        <v/>
      </c>
      <c r="BP363" s="26" t="str">
        <f t="shared" si="50"/>
        <v/>
      </c>
      <c r="BQ363" s="26" t="str">
        <f t="shared" si="51"/>
        <v>-1</v>
      </c>
      <c r="BS363" s="26" t="str">
        <f t="shared" si="52"/>
        <v>-1</v>
      </c>
      <c r="BT363" s="26" t="str">
        <f t="shared" si="53"/>
        <v>-1</v>
      </c>
      <c r="BU363" s="26" t="str">
        <f t="shared" si="54"/>
        <v>-1</v>
      </c>
    </row>
    <row r="364" spans="1:73">
      <c r="A364" s="24" t="str">
        <f>IF(B364="","",IF(AND(B364&gt;1,Rapporteringskod!E364="Hela året"),"ÖVR"&amp;"1-"&amp;Rapporteringskod!A$2&amp;"-"&amp;Rapporteringskod!D$2&amp;"-"&amp;ROW(B363),IF(AND(B364&gt;1,Rapporteringskod!E364="Jan-Okt"),"ÖVR"&amp;"1-"&amp;Rapporteringskod!A$2&amp;"-"&amp;Rapporteringskod!D$2&amp;"-"&amp;ROW(B363),"ÖVR"&amp;"2-"&amp;Rapporteringskod!A$2&amp;"-"&amp;Rapporteringskod!D$2&amp;"-"&amp;ROW(B363))))</f>
        <v/>
      </c>
      <c r="B364" s="25"/>
      <c r="C364" s="25"/>
      <c r="D364" s="27"/>
      <c r="E364" s="27"/>
      <c r="F364" s="25"/>
      <c r="G364" s="28" t="str">
        <f>IF(B364="","",VLOOKUP(B364,Koder!A$1:B$365,2,FALSE))</f>
        <v/>
      </c>
      <c r="H364" s="25"/>
      <c r="I364" s="25"/>
      <c r="J364" s="25"/>
      <c r="K364" s="27"/>
      <c r="L364" s="27"/>
      <c r="M364" s="29"/>
      <c r="N364" s="25"/>
      <c r="O364" s="29"/>
      <c r="P364" s="25"/>
      <c r="Q364" s="25"/>
      <c r="R364" s="25"/>
      <c r="BL364" s="26" t="str">
        <f t="shared" si="46"/>
        <v/>
      </c>
      <c r="BM364" s="26" t="str">
        <f t="shared" si="47"/>
        <v/>
      </c>
      <c r="BN364" s="26" t="str">
        <f t="shared" si="48"/>
        <v/>
      </c>
      <c r="BO364" s="26" t="str">
        <f t="shared" si="49"/>
        <v/>
      </c>
      <c r="BP364" s="26" t="str">
        <f t="shared" si="50"/>
        <v/>
      </c>
      <c r="BQ364" s="26" t="str">
        <f t="shared" si="51"/>
        <v>-1</v>
      </c>
      <c r="BS364" s="26" t="str">
        <f t="shared" si="52"/>
        <v>-1</v>
      </c>
      <c r="BT364" s="26" t="str">
        <f t="shared" si="53"/>
        <v>-1</v>
      </c>
      <c r="BU364" s="26" t="str">
        <f t="shared" si="54"/>
        <v>-1</v>
      </c>
    </row>
    <row r="365" spans="1:73">
      <c r="A365" s="24" t="str">
        <f>IF(B365="","",IF(AND(B365&gt;1,Rapporteringskod!E365="Hela året"),"ÖVR"&amp;"1-"&amp;Rapporteringskod!A$2&amp;"-"&amp;Rapporteringskod!D$2&amp;"-"&amp;ROW(B364),IF(AND(B365&gt;1,Rapporteringskod!E365="Jan-Okt"),"ÖVR"&amp;"1-"&amp;Rapporteringskod!A$2&amp;"-"&amp;Rapporteringskod!D$2&amp;"-"&amp;ROW(B364),"ÖVR"&amp;"2-"&amp;Rapporteringskod!A$2&amp;"-"&amp;Rapporteringskod!D$2&amp;"-"&amp;ROW(B364))))</f>
        <v/>
      </c>
      <c r="B365" s="25"/>
      <c r="C365" s="25"/>
      <c r="D365" s="27"/>
      <c r="E365" s="27"/>
      <c r="F365" s="25"/>
      <c r="G365" s="28" t="str">
        <f>IF(B365="","",VLOOKUP(B365,Koder!A$1:B$365,2,FALSE))</f>
        <v/>
      </c>
      <c r="H365" s="25"/>
      <c r="I365" s="25"/>
      <c r="J365" s="25"/>
      <c r="K365" s="27"/>
      <c r="L365" s="27"/>
      <c r="M365" s="29"/>
      <c r="N365" s="25"/>
      <c r="O365" s="29"/>
      <c r="P365" s="25"/>
      <c r="Q365" s="25"/>
      <c r="R365" s="25"/>
      <c r="BL365" s="26" t="str">
        <f t="shared" si="46"/>
        <v/>
      </c>
      <c r="BM365" s="26" t="str">
        <f t="shared" si="47"/>
        <v/>
      </c>
      <c r="BN365" s="26" t="str">
        <f t="shared" si="48"/>
        <v/>
      </c>
      <c r="BO365" s="26" t="str">
        <f t="shared" si="49"/>
        <v/>
      </c>
      <c r="BP365" s="26" t="str">
        <f t="shared" si="50"/>
        <v/>
      </c>
      <c r="BQ365" s="26" t="str">
        <f t="shared" si="51"/>
        <v>-1</v>
      </c>
      <c r="BS365" s="26" t="str">
        <f t="shared" si="52"/>
        <v>-1</v>
      </c>
      <c r="BT365" s="26" t="str">
        <f t="shared" si="53"/>
        <v>-1</v>
      </c>
      <c r="BU365" s="26" t="str">
        <f t="shared" si="54"/>
        <v>-1</v>
      </c>
    </row>
    <row r="366" spans="1:73">
      <c r="A366" s="24" t="str">
        <f>IF(B366="","",IF(AND(B366&gt;1,Rapporteringskod!E366="Hela året"),"ÖVR"&amp;"1-"&amp;Rapporteringskod!A$2&amp;"-"&amp;Rapporteringskod!D$2&amp;"-"&amp;ROW(B365),IF(AND(B366&gt;1,Rapporteringskod!E366="Jan-Okt"),"ÖVR"&amp;"1-"&amp;Rapporteringskod!A$2&amp;"-"&amp;Rapporteringskod!D$2&amp;"-"&amp;ROW(B365),"ÖVR"&amp;"2-"&amp;Rapporteringskod!A$2&amp;"-"&amp;Rapporteringskod!D$2&amp;"-"&amp;ROW(B365))))</f>
        <v/>
      </c>
      <c r="B366" s="25"/>
      <c r="C366" s="25"/>
      <c r="D366" s="27"/>
      <c r="E366" s="27"/>
      <c r="F366" s="25"/>
      <c r="G366" s="28" t="str">
        <f>IF(B366="","",VLOOKUP(B366,Koder!A$1:B$365,2,FALSE))</f>
        <v/>
      </c>
      <c r="H366" s="25"/>
      <c r="I366" s="25"/>
      <c r="J366" s="25"/>
      <c r="K366" s="27"/>
      <c r="L366" s="27"/>
      <c r="M366" s="29"/>
      <c r="N366" s="25"/>
      <c r="O366" s="29"/>
      <c r="P366" s="25"/>
      <c r="Q366" s="25"/>
      <c r="R366" s="25"/>
      <c r="BL366" s="26" t="str">
        <f t="shared" si="46"/>
        <v/>
      </c>
      <c r="BM366" s="26" t="str">
        <f t="shared" si="47"/>
        <v/>
      </c>
      <c r="BN366" s="26" t="str">
        <f t="shared" si="48"/>
        <v/>
      </c>
      <c r="BO366" s="26" t="str">
        <f t="shared" si="49"/>
        <v/>
      </c>
      <c r="BP366" s="26" t="str">
        <f t="shared" si="50"/>
        <v/>
      </c>
      <c r="BQ366" s="26" t="str">
        <f t="shared" si="51"/>
        <v>-1</v>
      </c>
      <c r="BS366" s="26" t="str">
        <f t="shared" si="52"/>
        <v>-1</v>
      </c>
      <c r="BT366" s="26" t="str">
        <f t="shared" si="53"/>
        <v>-1</v>
      </c>
      <c r="BU366" s="26" t="str">
        <f t="shared" si="54"/>
        <v>-1</v>
      </c>
    </row>
    <row r="367" spans="1:73">
      <c r="A367" s="24" t="str">
        <f>IF(B367="","",IF(AND(B367&gt;1,Rapporteringskod!E367="Hela året"),"ÖVR"&amp;"1-"&amp;Rapporteringskod!A$2&amp;"-"&amp;Rapporteringskod!D$2&amp;"-"&amp;ROW(B366),IF(AND(B367&gt;1,Rapporteringskod!E367="Jan-Okt"),"ÖVR"&amp;"1-"&amp;Rapporteringskod!A$2&amp;"-"&amp;Rapporteringskod!D$2&amp;"-"&amp;ROW(B366),"ÖVR"&amp;"2-"&amp;Rapporteringskod!A$2&amp;"-"&amp;Rapporteringskod!D$2&amp;"-"&amp;ROW(B366))))</f>
        <v/>
      </c>
      <c r="B367" s="25"/>
      <c r="C367" s="25"/>
      <c r="D367" s="27"/>
      <c r="E367" s="27"/>
      <c r="F367" s="25"/>
      <c r="G367" s="28" t="str">
        <f>IF(B367="","",VLOOKUP(B367,Koder!A$1:B$365,2,FALSE))</f>
        <v/>
      </c>
      <c r="H367" s="25"/>
      <c r="I367" s="25"/>
      <c r="J367" s="25"/>
      <c r="K367" s="27"/>
      <c r="L367" s="27"/>
      <c r="M367" s="29"/>
      <c r="N367" s="25"/>
      <c r="O367" s="29"/>
      <c r="P367" s="25"/>
      <c r="Q367" s="25"/>
      <c r="R367" s="25"/>
      <c r="BL367" s="26" t="str">
        <f t="shared" si="46"/>
        <v/>
      </c>
      <c r="BM367" s="26" t="str">
        <f t="shared" si="47"/>
        <v/>
      </c>
      <c r="BN367" s="26" t="str">
        <f t="shared" si="48"/>
        <v/>
      </c>
      <c r="BO367" s="26" t="str">
        <f t="shared" si="49"/>
        <v/>
      </c>
      <c r="BP367" s="26" t="str">
        <f t="shared" si="50"/>
        <v/>
      </c>
      <c r="BQ367" s="26" t="str">
        <f t="shared" si="51"/>
        <v>-1</v>
      </c>
      <c r="BS367" s="26" t="str">
        <f t="shared" si="52"/>
        <v>-1</v>
      </c>
      <c r="BT367" s="26" t="str">
        <f t="shared" si="53"/>
        <v>-1</v>
      </c>
      <c r="BU367" s="26" t="str">
        <f t="shared" si="54"/>
        <v>-1</v>
      </c>
    </row>
    <row r="368" spans="1:73">
      <c r="A368" s="24" t="str">
        <f>IF(B368="","",IF(AND(B368&gt;1,Rapporteringskod!E368="Hela året"),"ÖVR"&amp;"1-"&amp;Rapporteringskod!A$2&amp;"-"&amp;Rapporteringskod!D$2&amp;"-"&amp;ROW(B367),IF(AND(B368&gt;1,Rapporteringskod!E368="Jan-Okt"),"ÖVR"&amp;"1-"&amp;Rapporteringskod!A$2&amp;"-"&amp;Rapporteringskod!D$2&amp;"-"&amp;ROW(B367),"ÖVR"&amp;"2-"&amp;Rapporteringskod!A$2&amp;"-"&amp;Rapporteringskod!D$2&amp;"-"&amp;ROW(B367))))</f>
        <v/>
      </c>
      <c r="B368" s="25"/>
      <c r="C368" s="25"/>
      <c r="D368" s="27"/>
      <c r="E368" s="27"/>
      <c r="F368" s="25"/>
      <c r="G368" s="28" t="str">
        <f>IF(B368="","",VLOOKUP(B368,Koder!A$1:B$365,2,FALSE))</f>
        <v/>
      </c>
      <c r="H368" s="25"/>
      <c r="I368" s="25"/>
      <c r="J368" s="25"/>
      <c r="K368" s="27"/>
      <c r="L368" s="27"/>
      <c r="M368" s="29"/>
      <c r="N368" s="25"/>
      <c r="O368" s="29"/>
      <c r="P368" s="25"/>
      <c r="Q368" s="25"/>
      <c r="R368" s="25"/>
      <c r="BL368" s="26" t="str">
        <f t="shared" si="46"/>
        <v/>
      </c>
      <c r="BM368" s="26" t="str">
        <f t="shared" si="47"/>
        <v/>
      </c>
      <c r="BN368" s="26" t="str">
        <f t="shared" si="48"/>
        <v/>
      </c>
      <c r="BO368" s="26" t="str">
        <f t="shared" si="49"/>
        <v/>
      </c>
      <c r="BP368" s="26" t="str">
        <f t="shared" si="50"/>
        <v/>
      </c>
      <c r="BQ368" s="26" t="str">
        <f t="shared" si="51"/>
        <v>-1</v>
      </c>
      <c r="BS368" s="26" t="str">
        <f t="shared" si="52"/>
        <v>-1</v>
      </c>
      <c r="BT368" s="26" t="str">
        <f t="shared" si="53"/>
        <v>-1</v>
      </c>
      <c r="BU368" s="26" t="str">
        <f t="shared" si="54"/>
        <v>-1</v>
      </c>
    </row>
    <row r="369" spans="1:73">
      <c r="A369" s="24" t="str">
        <f>IF(B369="","",IF(AND(B369&gt;1,Rapporteringskod!E369="Hela året"),"ÖVR"&amp;"1-"&amp;Rapporteringskod!A$2&amp;"-"&amp;Rapporteringskod!D$2&amp;"-"&amp;ROW(B368),IF(AND(B369&gt;1,Rapporteringskod!E369="Jan-Okt"),"ÖVR"&amp;"1-"&amp;Rapporteringskod!A$2&amp;"-"&amp;Rapporteringskod!D$2&amp;"-"&amp;ROW(B368),"ÖVR"&amp;"2-"&amp;Rapporteringskod!A$2&amp;"-"&amp;Rapporteringskod!D$2&amp;"-"&amp;ROW(B368))))</f>
        <v/>
      </c>
      <c r="B369" s="25"/>
      <c r="C369" s="25"/>
      <c r="D369" s="27"/>
      <c r="E369" s="27"/>
      <c r="F369" s="25"/>
      <c r="G369" s="28" t="str">
        <f>IF(B369="","",VLOOKUP(B369,Koder!A$1:B$365,2,FALSE))</f>
        <v/>
      </c>
      <c r="H369" s="25"/>
      <c r="I369" s="25"/>
      <c r="J369" s="25"/>
      <c r="K369" s="27"/>
      <c r="L369" s="27"/>
      <c r="M369" s="29"/>
      <c r="N369" s="25"/>
      <c r="O369" s="29"/>
      <c r="P369" s="25"/>
      <c r="Q369" s="25"/>
      <c r="R369" s="25"/>
      <c r="BL369" s="26" t="str">
        <f t="shared" si="46"/>
        <v/>
      </c>
      <c r="BM369" s="26" t="str">
        <f t="shared" si="47"/>
        <v/>
      </c>
      <c r="BN369" s="26" t="str">
        <f t="shared" si="48"/>
        <v/>
      </c>
      <c r="BO369" s="26" t="str">
        <f t="shared" si="49"/>
        <v/>
      </c>
      <c r="BP369" s="26" t="str">
        <f t="shared" si="50"/>
        <v/>
      </c>
      <c r="BQ369" s="26" t="str">
        <f t="shared" si="51"/>
        <v>-1</v>
      </c>
      <c r="BS369" s="26" t="str">
        <f t="shared" si="52"/>
        <v>-1</v>
      </c>
      <c r="BT369" s="26" t="str">
        <f t="shared" si="53"/>
        <v>-1</v>
      </c>
      <c r="BU369" s="26" t="str">
        <f t="shared" si="54"/>
        <v>-1</v>
      </c>
    </row>
    <row r="370" spans="1:73">
      <c r="A370" s="24" t="str">
        <f>IF(B370="","",IF(AND(B370&gt;1,Rapporteringskod!E370="Hela året"),"ÖVR"&amp;"1-"&amp;Rapporteringskod!A$2&amp;"-"&amp;Rapporteringskod!D$2&amp;"-"&amp;ROW(B369),IF(AND(B370&gt;1,Rapporteringskod!E370="Jan-Okt"),"ÖVR"&amp;"1-"&amp;Rapporteringskod!A$2&amp;"-"&amp;Rapporteringskod!D$2&amp;"-"&amp;ROW(B369),"ÖVR"&amp;"2-"&amp;Rapporteringskod!A$2&amp;"-"&amp;Rapporteringskod!D$2&amp;"-"&amp;ROW(B369))))</f>
        <v/>
      </c>
      <c r="B370" s="25"/>
      <c r="C370" s="25"/>
      <c r="D370" s="27"/>
      <c r="E370" s="27"/>
      <c r="F370" s="25"/>
      <c r="G370" s="28" t="str">
        <f>IF(B370="","",VLOOKUP(B370,Koder!A$1:B$365,2,FALSE))</f>
        <v/>
      </c>
      <c r="H370" s="25"/>
      <c r="I370" s="25"/>
      <c r="J370" s="25"/>
      <c r="K370" s="27"/>
      <c r="L370" s="27"/>
      <c r="M370" s="29"/>
      <c r="N370" s="25"/>
      <c r="O370" s="29"/>
      <c r="P370" s="25"/>
      <c r="Q370" s="25"/>
      <c r="R370" s="25"/>
      <c r="BL370" s="26" t="str">
        <f t="shared" si="46"/>
        <v/>
      </c>
      <c r="BM370" s="26" t="str">
        <f t="shared" si="47"/>
        <v/>
      </c>
      <c r="BN370" s="26" t="str">
        <f t="shared" si="48"/>
        <v/>
      </c>
      <c r="BO370" s="26" t="str">
        <f t="shared" si="49"/>
        <v/>
      </c>
      <c r="BP370" s="26" t="str">
        <f t="shared" si="50"/>
        <v/>
      </c>
      <c r="BQ370" s="26" t="str">
        <f t="shared" si="51"/>
        <v>-1</v>
      </c>
      <c r="BS370" s="26" t="str">
        <f t="shared" si="52"/>
        <v>-1</v>
      </c>
      <c r="BT370" s="26" t="str">
        <f t="shared" si="53"/>
        <v>-1</v>
      </c>
      <c r="BU370" s="26" t="str">
        <f t="shared" si="54"/>
        <v>-1</v>
      </c>
    </row>
    <row r="371" spans="1:73">
      <c r="A371" s="24" t="str">
        <f>IF(B371="","",IF(AND(B371&gt;1,Rapporteringskod!E371="Hela året"),"ÖVR"&amp;"1-"&amp;Rapporteringskod!A$2&amp;"-"&amp;Rapporteringskod!D$2&amp;"-"&amp;ROW(B370),IF(AND(B371&gt;1,Rapporteringskod!E371="Jan-Okt"),"ÖVR"&amp;"1-"&amp;Rapporteringskod!A$2&amp;"-"&amp;Rapporteringskod!D$2&amp;"-"&amp;ROW(B370),"ÖVR"&amp;"2-"&amp;Rapporteringskod!A$2&amp;"-"&amp;Rapporteringskod!D$2&amp;"-"&amp;ROW(B370))))</f>
        <v/>
      </c>
      <c r="B371" s="25"/>
      <c r="C371" s="25"/>
      <c r="D371" s="27"/>
      <c r="E371" s="27"/>
      <c r="F371" s="25"/>
      <c r="G371" s="28" t="str">
        <f>IF(B371="","",VLOOKUP(B371,Koder!A$1:B$365,2,FALSE))</f>
        <v/>
      </c>
      <c r="H371" s="25"/>
      <c r="I371" s="25"/>
      <c r="J371" s="25"/>
      <c r="K371" s="27"/>
      <c r="L371" s="27"/>
      <c r="M371" s="29"/>
      <c r="N371" s="25"/>
      <c r="O371" s="29"/>
      <c r="P371" s="25"/>
      <c r="Q371" s="25"/>
      <c r="R371" s="25"/>
      <c r="BL371" s="26" t="str">
        <f t="shared" si="46"/>
        <v/>
      </c>
      <c r="BM371" s="26" t="str">
        <f t="shared" si="47"/>
        <v/>
      </c>
      <c r="BN371" s="26" t="str">
        <f t="shared" si="48"/>
        <v/>
      </c>
      <c r="BO371" s="26" t="str">
        <f t="shared" si="49"/>
        <v/>
      </c>
      <c r="BP371" s="26" t="str">
        <f t="shared" si="50"/>
        <v/>
      </c>
      <c r="BQ371" s="26" t="str">
        <f t="shared" si="51"/>
        <v>-1</v>
      </c>
      <c r="BS371" s="26" t="str">
        <f t="shared" si="52"/>
        <v>-1</v>
      </c>
      <c r="BT371" s="26" t="str">
        <f t="shared" si="53"/>
        <v>-1</v>
      </c>
      <c r="BU371" s="26" t="str">
        <f t="shared" si="54"/>
        <v>-1</v>
      </c>
    </row>
    <row r="372" spans="1:73">
      <c r="A372" s="24" t="str">
        <f>IF(B372="","",IF(AND(B372&gt;1,Rapporteringskod!E372="Hela året"),"ÖVR"&amp;"1-"&amp;Rapporteringskod!A$2&amp;"-"&amp;Rapporteringskod!D$2&amp;"-"&amp;ROW(B371),IF(AND(B372&gt;1,Rapporteringskod!E372="Jan-Okt"),"ÖVR"&amp;"1-"&amp;Rapporteringskod!A$2&amp;"-"&amp;Rapporteringskod!D$2&amp;"-"&amp;ROW(B371),"ÖVR"&amp;"2-"&amp;Rapporteringskod!A$2&amp;"-"&amp;Rapporteringskod!D$2&amp;"-"&amp;ROW(B371))))</f>
        <v/>
      </c>
      <c r="B372" s="25"/>
      <c r="C372" s="25"/>
      <c r="D372" s="27"/>
      <c r="E372" s="27"/>
      <c r="F372" s="25"/>
      <c r="G372" s="28" t="str">
        <f>IF(B372="","",VLOOKUP(B372,Koder!A$1:B$365,2,FALSE))</f>
        <v/>
      </c>
      <c r="H372" s="25"/>
      <c r="I372" s="25"/>
      <c r="J372" s="25"/>
      <c r="K372" s="27"/>
      <c r="L372" s="27"/>
      <c r="M372" s="29"/>
      <c r="N372" s="25"/>
      <c r="O372" s="29"/>
      <c r="P372" s="25"/>
      <c r="Q372" s="25"/>
      <c r="R372" s="25"/>
      <c r="BL372" s="26" t="str">
        <f t="shared" si="46"/>
        <v/>
      </c>
      <c r="BM372" s="26" t="str">
        <f t="shared" si="47"/>
        <v/>
      </c>
      <c r="BN372" s="26" t="str">
        <f t="shared" si="48"/>
        <v/>
      </c>
      <c r="BO372" s="26" t="str">
        <f t="shared" si="49"/>
        <v/>
      </c>
      <c r="BP372" s="26" t="str">
        <f t="shared" si="50"/>
        <v/>
      </c>
      <c r="BQ372" s="26" t="str">
        <f t="shared" si="51"/>
        <v>-1</v>
      </c>
      <c r="BS372" s="26" t="str">
        <f t="shared" si="52"/>
        <v>-1</v>
      </c>
      <c r="BT372" s="26" t="str">
        <f t="shared" si="53"/>
        <v>-1</v>
      </c>
      <c r="BU372" s="26" t="str">
        <f t="shared" si="54"/>
        <v>-1</v>
      </c>
    </row>
    <row r="373" spans="1:73">
      <c r="A373" s="24" t="str">
        <f>IF(B373="","",IF(AND(B373&gt;1,Rapporteringskod!E373="Hela året"),"ÖVR"&amp;"1-"&amp;Rapporteringskod!A$2&amp;"-"&amp;Rapporteringskod!D$2&amp;"-"&amp;ROW(B372),IF(AND(B373&gt;1,Rapporteringskod!E373="Jan-Okt"),"ÖVR"&amp;"1-"&amp;Rapporteringskod!A$2&amp;"-"&amp;Rapporteringskod!D$2&amp;"-"&amp;ROW(B372),"ÖVR"&amp;"2-"&amp;Rapporteringskod!A$2&amp;"-"&amp;Rapporteringskod!D$2&amp;"-"&amp;ROW(B372))))</f>
        <v/>
      </c>
      <c r="B373" s="25"/>
      <c r="C373" s="25"/>
      <c r="D373" s="27"/>
      <c r="E373" s="27"/>
      <c r="F373" s="25"/>
      <c r="G373" s="28" t="str">
        <f>IF(B373="","",VLOOKUP(B373,Koder!A$1:B$365,2,FALSE))</f>
        <v/>
      </c>
      <c r="H373" s="25"/>
      <c r="I373" s="25"/>
      <c r="J373" s="25"/>
      <c r="K373" s="27"/>
      <c r="L373" s="27"/>
      <c r="M373" s="29"/>
      <c r="N373" s="25"/>
      <c r="O373" s="29"/>
      <c r="P373" s="25"/>
      <c r="Q373" s="25"/>
      <c r="R373" s="25"/>
      <c r="BL373" s="26" t="str">
        <f t="shared" si="46"/>
        <v/>
      </c>
      <c r="BM373" s="26" t="str">
        <f t="shared" si="47"/>
        <v/>
      </c>
      <c r="BN373" s="26" t="str">
        <f t="shared" si="48"/>
        <v/>
      </c>
      <c r="BO373" s="26" t="str">
        <f t="shared" si="49"/>
        <v/>
      </c>
      <c r="BP373" s="26" t="str">
        <f t="shared" si="50"/>
        <v/>
      </c>
      <c r="BQ373" s="26" t="str">
        <f t="shared" si="51"/>
        <v>-1</v>
      </c>
      <c r="BS373" s="26" t="str">
        <f t="shared" si="52"/>
        <v>-1</v>
      </c>
      <c r="BT373" s="26" t="str">
        <f t="shared" si="53"/>
        <v>-1</v>
      </c>
      <c r="BU373" s="26" t="str">
        <f t="shared" si="54"/>
        <v>-1</v>
      </c>
    </row>
    <row r="374" spans="1:73">
      <c r="A374" s="24" t="str">
        <f>IF(B374="","",IF(AND(B374&gt;1,Rapporteringskod!E374="Hela året"),"ÖVR"&amp;"1-"&amp;Rapporteringskod!A$2&amp;"-"&amp;Rapporteringskod!D$2&amp;"-"&amp;ROW(B373),IF(AND(B374&gt;1,Rapporteringskod!E374="Jan-Okt"),"ÖVR"&amp;"1-"&amp;Rapporteringskod!A$2&amp;"-"&amp;Rapporteringskod!D$2&amp;"-"&amp;ROW(B373),"ÖVR"&amp;"2-"&amp;Rapporteringskod!A$2&amp;"-"&amp;Rapporteringskod!D$2&amp;"-"&amp;ROW(B373))))</f>
        <v/>
      </c>
      <c r="B374" s="25"/>
      <c r="C374" s="25"/>
      <c r="D374" s="27"/>
      <c r="E374" s="27"/>
      <c r="F374" s="25"/>
      <c r="G374" s="28" t="str">
        <f>IF(B374="","",VLOOKUP(B374,Koder!A$1:B$365,2,FALSE))</f>
        <v/>
      </c>
      <c r="H374" s="25"/>
      <c r="I374" s="25"/>
      <c r="J374" s="25"/>
      <c r="K374" s="27"/>
      <c r="L374" s="27"/>
      <c r="M374" s="29"/>
      <c r="N374" s="25"/>
      <c r="O374" s="29"/>
      <c r="P374" s="25"/>
      <c r="Q374" s="25"/>
      <c r="R374" s="25"/>
      <c r="BL374" s="26" t="str">
        <f t="shared" si="46"/>
        <v/>
      </c>
      <c r="BM374" s="26" t="str">
        <f t="shared" si="47"/>
        <v/>
      </c>
      <c r="BN374" s="26" t="str">
        <f t="shared" si="48"/>
        <v/>
      </c>
      <c r="BO374" s="26" t="str">
        <f t="shared" si="49"/>
        <v/>
      </c>
      <c r="BP374" s="26" t="str">
        <f t="shared" si="50"/>
        <v/>
      </c>
      <c r="BQ374" s="26" t="str">
        <f t="shared" si="51"/>
        <v>-1</v>
      </c>
      <c r="BS374" s="26" t="str">
        <f t="shared" si="52"/>
        <v>-1</v>
      </c>
      <c r="BT374" s="26" t="str">
        <f t="shared" si="53"/>
        <v>-1</v>
      </c>
      <c r="BU374" s="26" t="str">
        <f t="shared" si="54"/>
        <v>-1</v>
      </c>
    </row>
    <row r="375" spans="1:73">
      <c r="A375" s="24" t="str">
        <f>IF(B375="","",IF(AND(B375&gt;1,Rapporteringskod!E375="Hela året"),"ÖVR"&amp;"1-"&amp;Rapporteringskod!A$2&amp;"-"&amp;Rapporteringskod!D$2&amp;"-"&amp;ROW(B374),IF(AND(B375&gt;1,Rapporteringskod!E375="Jan-Okt"),"ÖVR"&amp;"1-"&amp;Rapporteringskod!A$2&amp;"-"&amp;Rapporteringskod!D$2&amp;"-"&amp;ROW(B374),"ÖVR"&amp;"2-"&amp;Rapporteringskod!A$2&amp;"-"&amp;Rapporteringskod!D$2&amp;"-"&amp;ROW(B374))))</f>
        <v/>
      </c>
      <c r="B375" s="25"/>
      <c r="C375" s="25"/>
      <c r="D375" s="27"/>
      <c r="E375" s="27"/>
      <c r="F375" s="25"/>
      <c r="G375" s="28" t="str">
        <f>IF(B375="","",VLOOKUP(B375,Koder!A$1:B$365,2,FALSE))</f>
        <v/>
      </c>
      <c r="H375" s="25"/>
      <c r="I375" s="25"/>
      <c r="J375" s="25"/>
      <c r="K375" s="27"/>
      <c r="L375" s="27"/>
      <c r="M375" s="29"/>
      <c r="N375" s="25"/>
      <c r="O375" s="29"/>
      <c r="P375" s="25"/>
      <c r="Q375" s="25"/>
      <c r="R375" s="25"/>
      <c r="BL375" s="26" t="str">
        <f t="shared" si="46"/>
        <v/>
      </c>
      <c r="BM375" s="26" t="str">
        <f t="shared" si="47"/>
        <v/>
      </c>
      <c r="BN375" s="26" t="str">
        <f t="shared" si="48"/>
        <v/>
      </c>
      <c r="BO375" s="26" t="str">
        <f t="shared" si="49"/>
        <v/>
      </c>
      <c r="BP375" s="26" t="str">
        <f t="shared" si="50"/>
        <v/>
      </c>
      <c r="BQ375" s="26" t="str">
        <f t="shared" si="51"/>
        <v>-1</v>
      </c>
      <c r="BS375" s="26" t="str">
        <f t="shared" si="52"/>
        <v>-1</v>
      </c>
      <c r="BT375" s="26" t="str">
        <f t="shared" si="53"/>
        <v>-1</v>
      </c>
      <c r="BU375" s="26" t="str">
        <f t="shared" si="54"/>
        <v>-1</v>
      </c>
    </row>
    <row r="376" spans="1:73">
      <c r="A376" s="24" t="str">
        <f>IF(B376="","",IF(AND(B376&gt;1,Rapporteringskod!E376="Hela året"),"ÖVR"&amp;"1-"&amp;Rapporteringskod!A$2&amp;"-"&amp;Rapporteringskod!D$2&amp;"-"&amp;ROW(B375),IF(AND(B376&gt;1,Rapporteringskod!E376="Jan-Okt"),"ÖVR"&amp;"1-"&amp;Rapporteringskod!A$2&amp;"-"&amp;Rapporteringskod!D$2&amp;"-"&amp;ROW(B375),"ÖVR"&amp;"2-"&amp;Rapporteringskod!A$2&amp;"-"&amp;Rapporteringskod!D$2&amp;"-"&amp;ROW(B375))))</f>
        <v/>
      </c>
      <c r="B376" s="25"/>
      <c r="C376" s="25"/>
      <c r="D376" s="27"/>
      <c r="E376" s="27"/>
      <c r="F376" s="25"/>
      <c r="G376" s="28" t="str">
        <f>IF(B376="","",VLOOKUP(B376,Koder!A$1:B$365,2,FALSE))</f>
        <v/>
      </c>
      <c r="H376" s="25"/>
      <c r="I376" s="25"/>
      <c r="J376" s="25"/>
      <c r="K376" s="27"/>
      <c r="L376" s="27"/>
      <c r="M376" s="29"/>
      <c r="N376" s="25"/>
      <c r="O376" s="29"/>
      <c r="P376" s="25"/>
      <c r="Q376" s="25"/>
      <c r="R376" s="25"/>
      <c r="BL376" s="26" t="str">
        <f t="shared" si="46"/>
        <v/>
      </c>
      <c r="BM376" s="26" t="str">
        <f t="shared" si="47"/>
        <v/>
      </c>
      <c r="BN376" s="26" t="str">
        <f t="shared" si="48"/>
        <v/>
      </c>
      <c r="BO376" s="26" t="str">
        <f t="shared" si="49"/>
        <v/>
      </c>
      <c r="BP376" s="26" t="str">
        <f t="shared" si="50"/>
        <v/>
      </c>
      <c r="BQ376" s="26" t="str">
        <f t="shared" si="51"/>
        <v>-1</v>
      </c>
      <c r="BS376" s="26" t="str">
        <f t="shared" si="52"/>
        <v>-1</v>
      </c>
      <c r="BT376" s="26" t="str">
        <f t="shared" si="53"/>
        <v>-1</v>
      </c>
      <c r="BU376" s="26" t="str">
        <f t="shared" si="54"/>
        <v>-1</v>
      </c>
    </row>
    <row r="377" spans="1:73">
      <c r="A377" s="24" t="str">
        <f>IF(B377="","",IF(AND(B377&gt;1,Rapporteringskod!E377="Hela året"),"ÖVR"&amp;"1-"&amp;Rapporteringskod!A$2&amp;"-"&amp;Rapporteringskod!D$2&amp;"-"&amp;ROW(B376),IF(AND(B377&gt;1,Rapporteringskod!E377="Jan-Okt"),"ÖVR"&amp;"1-"&amp;Rapporteringskod!A$2&amp;"-"&amp;Rapporteringskod!D$2&amp;"-"&amp;ROW(B376),"ÖVR"&amp;"2-"&amp;Rapporteringskod!A$2&amp;"-"&amp;Rapporteringskod!D$2&amp;"-"&amp;ROW(B376))))</f>
        <v/>
      </c>
      <c r="B377" s="25"/>
      <c r="C377" s="25"/>
      <c r="D377" s="27"/>
      <c r="E377" s="27"/>
      <c r="F377" s="25"/>
      <c r="G377" s="28" t="str">
        <f>IF(B377="","",VLOOKUP(B377,Koder!A$1:B$365,2,FALSE))</f>
        <v/>
      </c>
      <c r="H377" s="25"/>
      <c r="I377" s="25"/>
      <c r="J377" s="25"/>
      <c r="K377" s="27"/>
      <c r="L377" s="27"/>
      <c r="M377" s="29"/>
      <c r="N377" s="25"/>
      <c r="O377" s="29"/>
      <c r="P377" s="25"/>
      <c r="Q377" s="25"/>
      <c r="R377" s="25"/>
      <c r="BL377" s="26" t="str">
        <f t="shared" si="46"/>
        <v/>
      </c>
      <c r="BM377" s="26" t="str">
        <f t="shared" si="47"/>
        <v/>
      </c>
      <c r="BN377" s="26" t="str">
        <f t="shared" si="48"/>
        <v/>
      </c>
      <c r="BO377" s="26" t="str">
        <f t="shared" si="49"/>
        <v/>
      </c>
      <c r="BP377" s="26" t="str">
        <f t="shared" si="50"/>
        <v/>
      </c>
      <c r="BQ377" s="26" t="str">
        <f t="shared" si="51"/>
        <v>-1</v>
      </c>
      <c r="BS377" s="26" t="str">
        <f t="shared" si="52"/>
        <v>-1</v>
      </c>
      <c r="BT377" s="26" t="str">
        <f t="shared" si="53"/>
        <v>-1</v>
      </c>
      <c r="BU377" s="26" t="str">
        <f t="shared" si="54"/>
        <v>-1</v>
      </c>
    </row>
    <row r="378" spans="1:73">
      <c r="A378" s="24" t="str">
        <f>IF(B378="","",IF(AND(B378&gt;1,Rapporteringskod!E378="Hela året"),"ÖVR"&amp;"1-"&amp;Rapporteringskod!A$2&amp;"-"&amp;Rapporteringskod!D$2&amp;"-"&amp;ROW(B377),IF(AND(B378&gt;1,Rapporteringskod!E378="Jan-Okt"),"ÖVR"&amp;"1-"&amp;Rapporteringskod!A$2&amp;"-"&amp;Rapporteringskod!D$2&amp;"-"&amp;ROW(B377),"ÖVR"&amp;"2-"&amp;Rapporteringskod!A$2&amp;"-"&amp;Rapporteringskod!D$2&amp;"-"&amp;ROW(B377))))</f>
        <v/>
      </c>
      <c r="B378" s="25"/>
      <c r="C378" s="25"/>
      <c r="D378" s="27"/>
      <c r="E378" s="27"/>
      <c r="F378" s="25"/>
      <c r="G378" s="28" t="str">
        <f>IF(B378="","",VLOOKUP(B378,Koder!A$1:B$365,2,FALSE))</f>
        <v/>
      </c>
      <c r="H378" s="25"/>
      <c r="I378" s="25"/>
      <c r="J378" s="25"/>
      <c r="K378" s="27"/>
      <c r="L378" s="27"/>
      <c r="M378" s="29"/>
      <c r="N378" s="25"/>
      <c r="O378" s="29"/>
      <c r="P378" s="25"/>
      <c r="Q378" s="25"/>
      <c r="R378" s="25"/>
      <c r="BL378" s="26" t="str">
        <f t="shared" si="46"/>
        <v/>
      </c>
      <c r="BM378" s="26" t="str">
        <f t="shared" si="47"/>
        <v/>
      </c>
      <c r="BN378" s="26" t="str">
        <f t="shared" si="48"/>
        <v/>
      </c>
      <c r="BO378" s="26" t="str">
        <f t="shared" si="49"/>
        <v/>
      </c>
      <c r="BP378" s="26" t="str">
        <f t="shared" si="50"/>
        <v/>
      </c>
      <c r="BQ378" s="26" t="str">
        <f t="shared" si="51"/>
        <v>-1</v>
      </c>
      <c r="BS378" s="26" t="str">
        <f t="shared" si="52"/>
        <v>-1</v>
      </c>
      <c r="BT378" s="26" t="str">
        <f t="shared" si="53"/>
        <v>-1</v>
      </c>
      <c r="BU378" s="26" t="str">
        <f t="shared" si="54"/>
        <v>-1</v>
      </c>
    </row>
    <row r="379" spans="1:73">
      <c r="A379" s="24" t="str">
        <f>IF(B379="","",IF(AND(B379&gt;1,Rapporteringskod!E379="Hela året"),"ÖVR"&amp;"1-"&amp;Rapporteringskod!A$2&amp;"-"&amp;Rapporteringskod!D$2&amp;"-"&amp;ROW(B378),IF(AND(B379&gt;1,Rapporteringskod!E379="Jan-Okt"),"ÖVR"&amp;"1-"&amp;Rapporteringskod!A$2&amp;"-"&amp;Rapporteringskod!D$2&amp;"-"&amp;ROW(B378),"ÖVR"&amp;"2-"&amp;Rapporteringskod!A$2&amp;"-"&amp;Rapporteringskod!D$2&amp;"-"&amp;ROW(B378))))</f>
        <v/>
      </c>
      <c r="B379" s="25"/>
      <c r="C379" s="25"/>
      <c r="D379" s="27"/>
      <c r="E379" s="27"/>
      <c r="F379" s="25"/>
      <c r="G379" s="28" t="str">
        <f>IF(B379="","",VLOOKUP(B379,Koder!A$1:B$365,2,FALSE))</f>
        <v/>
      </c>
      <c r="H379" s="25"/>
      <c r="I379" s="25"/>
      <c r="J379" s="25"/>
      <c r="K379" s="27"/>
      <c r="L379" s="27"/>
      <c r="M379" s="29"/>
      <c r="N379" s="25"/>
      <c r="O379" s="29"/>
      <c r="P379" s="25"/>
      <c r="Q379" s="25"/>
      <c r="R379" s="25"/>
      <c r="BL379" s="26" t="str">
        <f t="shared" si="46"/>
        <v/>
      </c>
      <c r="BM379" s="26" t="str">
        <f t="shared" si="47"/>
        <v/>
      </c>
      <c r="BN379" s="26" t="str">
        <f t="shared" si="48"/>
        <v/>
      </c>
      <c r="BO379" s="26" t="str">
        <f t="shared" si="49"/>
        <v/>
      </c>
      <c r="BP379" s="26" t="str">
        <f t="shared" si="50"/>
        <v/>
      </c>
      <c r="BQ379" s="26" t="str">
        <f t="shared" si="51"/>
        <v>-1</v>
      </c>
      <c r="BS379" s="26" t="str">
        <f t="shared" si="52"/>
        <v>-1</v>
      </c>
      <c r="BT379" s="26" t="str">
        <f t="shared" si="53"/>
        <v>-1</v>
      </c>
      <c r="BU379" s="26" t="str">
        <f t="shared" si="54"/>
        <v>-1</v>
      </c>
    </row>
    <row r="380" spans="1:73">
      <c r="A380" s="24" t="str">
        <f>IF(B380="","",IF(AND(B380&gt;1,Rapporteringskod!E380="Hela året"),"ÖVR"&amp;"1-"&amp;Rapporteringskod!A$2&amp;"-"&amp;Rapporteringskod!D$2&amp;"-"&amp;ROW(B379),IF(AND(B380&gt;1,Rapporteringskod!E380="Jan-Okt"),"ÖVR"&amp;"1-"&amp;Rapporteringskod!A$2&amp;"-"&amp;Rapporteringskod!D$2&amp;"-"&amp;ROW(B379),"ÖVR"&amp;"2-"&amp;Rapporteringskod!A$2&amp;"-"&amp;Rapporteringskod!D$2&amp;"-"&amp;ROW(B379))))</f>
        <v/>
      </c>
      <c r="B380" s="25"/>
      <c r="C380" s="25"/>
      <c r="D380" s="27"/>
      <c r="E380" s="27"/>
      <c r="F380" s="25"/>
      <c r="G380" s="28" t="str">
        <f>IF(B380="","",VLOOKUP(B380,Koder!A$1:B$365,2,FALSE))</f>
        <v/>
      </c>
      <c r="H380" s="25"/>
      <c r="I380" s="25"/>
      <c r="J380" s="25"/>
      <c r="K380" s="27"/>
      <c r="L380" s="27"/>
      <c r="M380" s="29"/>
      <c r="N380" s="25"/>
      <c r="O380" s="29"/>
      <c r="P380" s="25"/>
      <c r="Q380" s="25"/>
      <c r="R380" s="25"/>
      <c r="BL380" s="26" t="str">
        <f t="shared" si="46"/>
        <v/>
      </c>
      <c r="BM380" s="26" t="str">
        <f t="shared" si="47"/>
        <v/>
      </c>
      <c r="BN380" s="26" t="str">
        <f t="shared" si="48"/>
        <v/>
      </c>
      <c r="BO380" s="26" t="str">
        <f t="shared" si="49"/>
        <v/>
      </c>
      <c r="BP380" s="26" t="str">
        <f t="shared" si="50"/>
        <v/>
      </c>
      <c r="BQ380" s="26" t="str">
        <f t="shared" si="51"/>
        <v>-1</v>
      </c>
      <c r="BS380" s="26" t="str">
        <f t="shared" si="52"/>
        <v>-1</v>
      </c>
      <c r="BT380" s="26" t="str">
        <f t="shared" si="53"/>
        <v>-1</v>
      </c>
      <c r="BU380" s="26" t="str">
        <f t="shared" si="54"/>
        <v>-1</v>
      </c>
    </row>
    <row r="381" spans="1:73">
      <c r="A381" s="24" t="str">
        <f>IF(B381="","",IF(AND(B381&gt;1,Rapporteringskod!E381="Hela året"),"ÖVR"&amp;"1-"&amp;Rapporteringskod!A$2&amp;"-"&amp;Rapporteringskod!D$2&amp;"-"&amp;ROW(B380),IF(AND(B381&gt;1,Rapporteringskod!E381="Jan-Okt"),"ÖVR"&amp;"1-"&amp;Rapporteringskod!A$2&amp;"-"&amp;Rapporteringskod!D$2&amp;"-"&amp;ROW(B380),"ÖVR"&amp;"2-"&amp;Rapporteringskod!A$2&amp;"-"&amp;Rapporteringskod!D$2&amp;"-"&amp;ROW(B380))))</f>
        <v/>
      </c>
      <c r="B381" s="25"/>
      <c r="C381" s="25"/>
      <c r="D381" s="27"/>
      <c r="E381" s="27"/>
      <c r="F381" s="25"/>
      <c r="G381" s="28" t="str">
        <f>IF(B381="","",VLOOKUP(B381,Koder!A$1:B$365,2,FALSE))</f>
        <v/>
      </c>
      <c r="H381" s="25"/>
      <c r="I381" s="25"/>
      <c r="J381" s="25"/>
      <c r="K381" s="27"/>
      <c r="L381" s="27"/>
      <c r="M381" s="29"/>
      <c r="N381" s="25"/>
      <c r="O381" s="29"/>
      <c r="P381" s="25"/>
      <c r="Q381" s="25"/>
      <c r="R381" s="25"/>
      <c r="BL381" s="26" t="str">
        <f t="shared" si="46"/>
        <v/>
      </c>
      <c r="BM381" s="26" t="str">
        <f t="shared" si="47"/>
        <v/>
      </c>
      <c r="BN381" s="26" t="str">
        <f t="shared" si="48"/>
        <v/>
      </c>
      <c r="BO381" s="26" t="str">
        <f t="shared" si="49"/>
        <v/>
      </c>
      <c r="BP381" s="26" t="str">
        <f t="shared" si="50"/>
        <v/>
      </c>
      <c r="BQ381" s="26" t="str">
        <f t="shared" si="51"/>
        <v>-1</v>
      </c>
      <c r="BS381" s="26" t="str">
        <f t="shared" si="52"/>
        <v>-1</v>
      </c>
      <c r="BT381" s="26" t="str">
        <f t="shared" si="53"/>
        <v>-1</v>
      </c>
      <c r="BU381" s="26" t="str">
        <f t="shared" si="54"/>
        <v>-1</v>
      </c>
    </row>
    <row r="382" spans="1:73">
      <c r="A382" s="24" t="str">
        <f>IF(B382="","",IF(AND(B382&gt;1,Rapporteringskod!E382="Hela året"),"ÖVR"&amp;"1-"&amp;Rapporteringskod!A$2&amp;"-"&amp;Rapporteringskod!D$2&amp;"-"&amp;ROW(B381),IF(AND(B382&gt;1,Rapporteringskod!E382="Jan-Okt"),"ÖVR"&amp;"1-"&amp;Rapporteringskod!A$2&amp;"-"&amp;Rapporteringskod!D$2&amp;"-"&amp;ROW(B381),"ÖVR"&amp;"2-"&amp;Rapporteringskod!A$2&amp;"-"&amp;Rapporteringskod!D$2&amp;"-"&amp;ROW(B381))))</f>
        <v/>
      </c>
      <c r="B382" s="25"/>
      <c r="C382" s="25"/>
      <c r="D382" s="27"/>
      <c r="E382" s="27"/>
      <c r="F382" s="25"/>
      <c r="G382" s="28" t="str">
        <f>IF(B382="","",VLOOKUP(B382,Koder!A$1:B$365,2,FALSE))</f>
        <v/>
      </c>
      <c r="H382" s="25"/>
      <c r="I382" s="25"/>
      <c r="J382" s="25"/>
      <c r="K382" s="27"/>
      <c r="L382" s="27"/>
      <c r="M382" s="29"/>
      <c r="N382" s="25"/>
      <c r="O382" s="29"/>
      <c r="P382" s="25"/>
      <c r="Q382" s="25"/>
      <c r="R382" s="25"/>
      <c r="BL382" s="26" t="str">
        <f t="shared" si="46"/>
        <v/>
      </c>
      <c r="BM382" s="26" t="str">
        <f t="shared" si="47"/>
        <v/>
      </c>
      <c r="BN382" s="26" t="str">
        <f t="shared" si="48"/>
        <v/>
      </c>
      <c r="BO382" s="26" t="str">
        <f t="shared" si="49"/>
        <v/>
      </c>
      <c r="BP382" s="26" t="str">
        <f t="shared" si="50"/>
        <v/>
      </c>
      <c r="BQ382" s="26" t="str">
        <f t="shared" si="51"/>
        <v>-1</v>
      </c>
      <c r="BS382" s="26" t="str">
        <f t="shared" si="52"/>
        <v>-1</v>
      </c>
      <c r="BT382" s="26" t="str">
        <f t="shared" si="53"/>
        <v>-1</v>
      </c>
      <c r="BU382" s="26" t="str">
        <f t="shared" si="54"/>
        <v>-1</v>
      </c>
    </row>
    <row r="383" spans="1:73">
      <c r="A383" s="24" t="str">
        <f>IF(B383="","",IF(AND(B383&gt;1,Rapporteringskod!E383="Hela året"),"ÖVR"&amp;"1-"&amp;Rapporteringskod!A$2&amp;"-"&amp;Rapporteringskod!D$2&amp;"-"&amp;ROW(B382),IF(AND(B383&gt;1,Rapporteringskod!E383="Jan-Okt"),"ÖVR"&amp;"1-"&amp;Rapporteringskod!A$2&amp;"-"&amp;Rapporteringskod!D$2&amp;"-"&amp;ROW(B382),"ÖVR"&amp;"2-"&amp;Rapporteringskod!A$2&amp;"-"&amp;Rapporteringskod!D$2&amp;"-"&amp;ROW(B382))))</f>
        <v/>
      </c>
      <c r="B383" s="25"/>
      <c r="C383" s="25"/>
      <c r="D383" s="27"/>
      <c r="E383" s="27"/>
      <c r="F383" s="25"/>
      <c r="G383" s="28" t="str">
        <f>IF(B383="","",VLOOKUP(B383,Koder!A$1:B$365,2,FALSE))</f>
        <v/>
      </c>
      <c r="H383" s="25"/>
      <c r="I383" s="25"/>
      <c r="J383" s="25"/>
      <c r="K383" s="27"/>
      <c r="L383" s="27"/>
      <c r="M383" s="29"/>
      <c r="N383" s="25"/>
      <c r="O383" s="29"/>
      <c r="P383" s="25"/>
      <c r="Q383" s="25"/>
      <c r="R383" s="25"/>
      <c r="BL383" s="26" t="str">
        <f t="shared" si="46"/>
        <v/>
      </c>
      <c r="BM383" s="26" t="str">
        <f t="shared" si="47"/>
        <v/>
      </c>
      <c r="BN383" s="26" t="str">
        <f t="shared" si="48"/>
        <v/>
      </c>
      <c r="BO383" s="26" t="str">
        <f t="shared" si="49"/>
        <v/>
      </c>
      <c r="BP383" s="26" t="str">
        <f t="shared" si="50"/>
        <v/>
      </c>
      <c r="BQ383" s="26" t="str">
        <f t="shared" si="51"/>
        <v>-1</v>
      </c>
      <c r="BS383" s="26" t="str">
        <f t="shared" si="52"/>
        <v>-1</v>
      </c>
      <c r="BT383" s="26" t="str">
        <f t="shared" si="53"/>
        <v>-1</v>
      </c>
      <c r="BU383" s="26" t="str">
        <f t="shared" si="54"/>
        <v>-1</v>
      </c>
    </row>
    <row r="384" spans="1:73">
      <c r="A384" s="24" t="str">
        <f>IF(B384="","",IF(AND(B384&gt;1,Rapporteringskod!E384="Hela året"),"ÖVR"&amp;"1-"&amp;Rapporteringskod!A$2&amp;"-"&amp;Rapporteringskod!D$2&amp;"-"&amp;ROW(B383),IF(AND(B384&gt;1,Rapporteringskod!E384="Jan-Okt"),"ÖVR"&amp;"1-"&amp;Rapporteringskod!A$2&amp;"-"&amp;Rapporteringskod!D$2&amp;"-"&amp;ROW(B383),"ÖVR"&amp;"2-"&amp;Rapporteringskod!A$2&amp;"-"&amp;Rapporteringskod!D$2&amp;"-"&amp;ROW(B383))))</f>
        <v/>
      </c>
      <c r="B384" s="25"/>
      <c r="C384" s="25"/>
      <c r="D384" s="27"/>
      <c r="E384" s="27"/>
      <c r="F384" s="25"/>
      <c r="G384" s="28" t="str">
        <f>IF(B384="","",VLOOKUP(B384,Koder!A$1:B$365,2,FALSE))</f>
        <v/>
      </c>
      <c r="H384" s="25"/>
      <c r="I384" s="25"/>
      <c r="J384" s="25"/>
      <c r="K384" s="27"/>
      <c r="L384" s="27"/>
      <c r="M384" s="29"/>
      <c r="N384" s="25"/>
      <c r="O384" s="29"/>
      <c r="P384" s="25"/>
      <c r="Q384" s="25"/>
      <c r="R384" s="25"/>
      <c r="BL384" s="26" t="str">
        <f t="shared" si="46"/>
        <v/>
      </c>
      <c r="BM384" s="26" t="str">
        <f t="shared" si="47"/>
        <v/>
      </c>
      <c r="BN384" s="26" t="str">
        <f t="shared" si="48"/>
        <v/>
      </c>
      <c r="BO384" s="26" t="str">
        <f t="shared" si="49"/>
        <v/>
      </c>
      <c r="BP384" s="26" t="str">
        <f t="shared" si="50"/>
        <v/>
      </c>
      <c r="BQ384" s="26" t="str">
        <f t="shared" si="51"/>
        <v>-1</v>
      </c>
      <c r="BS384" s="26" t="str">
        <f t="shared" si="52"/>
        <v>-1</v>
      </c>
      <c r="BT384" s="26" t="str">
        <f t="shared" si="53"/>
        <v>-1</v>
      </c>
      <c r="BU384" s="26" t="str">
        <f t="shared" si="54"/>
        <v>-1</v>
      </c>
    </row>
    <row r="385" spans="1:73">
      <c r="A385" s="24" t="str">
        <f>IF(B385="","",IF(AND(B385&gt;1,Rapporteringskod!E385="Hela året"),"ÖVR"&amp;"1-"&amp;Rapporteringskod!A$2&amp;"-"&amp;Rapporteringskod!D$2&amp;"-"&amp;ROW(B384),IF(AND(B385&gt;1,Rapporteringskod!E385="Jan-Okt"),"ÖVR"&amp;"1-"&amp;Rapporteringskod!A$2&amp;"-"&amp;Rapporteringskod!D$2&amp;"-"&amp;ROW(B384),"ÖVR"&amp;"2-"&amp;Rapporteringskod!A$2&amp;"-"&amp;Rapporteringskod!D$2&amp;"-"&amp;ROW(B384))))</f>
        <v/>
      </c>
      <c r="B385" s="25"/>
      <c r="C385" s="25"/>
      <c r="D385" s="27"/>
      <c r="E385" s="27"/>
      <c r="F385" s="25"/>
      <c r="G385" s="28" t="str">
        <f>IF(B385="","",VLOOKUP(B385,Koder!A$1:B$365,2,FALSE))</f>
        <v/>
      </c>
      <c r="H385" s="25"/>
      <c r="I385" s="25"/>
      <c r="J385" s="25"/>
      <c r="K385" s="27"/>
      <c r="L385" s="27"/>
      <c r="M385" s="29"/>
      <c r="N385" s="25"/>
      <c r="O385" s="29"/>
      <c r="P385" s="25"/>
      <c r="Q385" s="25"/>
      <c r="R385" s="25"/>
      <c r="BL385" s="26" t="str">
        <f t="shared" si="46"/>
        <v/>
      </c>
      <c r="BM385" s="26" t="str">
        <f t="shared" si="47"/>
        <v/>
      </c>
      <c r="BN385" s="26" t="str">
        <f t="shared" si="48"/>
        <v/>
      </c>
      <c r="BO385" s="26" t="str">
        <f t="shared" si="49"/>
        <v/>
      </c>
      <c r="BP385" s="26" t="str">
        <f t="shared" si="50"/>
        <v/>
      </c>
      <c r="BQ385" s="26" t="str">
        <f t="shared" si="51"/>
        <v>-1</v>
      </c>
      <c r="BS385" s="26" t="str">
        <f t="shared" si="52"/>
        <v>-1</v>
      </c>
      <c r="BT385" s="26" t="str">
        <f t="shared" si="53"/>
        <v>-1</v>
      </c>
      <c r="BU385" s="26" t="str">
        <f t="shared" si="54"/>
        <v>-1</v>
      </c>
    </row>
    <row r="386" spans="1:73">
      <c r="A386" s="24" t="str">
        <f>IF(B386="","",IF(AND(B386&gt;1,Rapporteringskod!E386="Hela året"),"ÖVR"&amp;"1-"&amp;Rapporteringskod!A$2&amp;"-"&amp;Rapporteringskod!D$2&amp;"-"&amp;ROW(B385),IF(AND(B386&gt;1,Rapporteringskod!E386="Jan-Okt"),"ÖVR"&amp;"1-"&amp;Rapporteringskod!A$2&amp;"-"&amp;Rapporteringskod!D$2&amp;"-"&amp;ROW(B385),"ÖVR"&amp;"2-"&amp;Rapporteringskod!A$2&amp;"-"&amp;Rapporteringskod!D$2&amp;"-"&amp;ROW(B385))))</f>
        <v/>
      </c>
      <c r="B386" s="25"/>
      <c r="C386" s="25"/>
      <c r="D386" s="27"/>
      <c r="E386" s="27"/>
      <c r="F386" s="25"/>
      <c r="G386" s="28" t="str">
        <f>IF(B386="","",VLOOKUP(B386,Koder!A$1:B$365,2,FALSE))</f>
        <v/>
      </c>
      <c r="H386" s="25"/>
      <c r="I386" s="25"/>
      <c r="J386" s="25"/>
      <c r="K386" s="27"/>
      <c r="L386" s="27"/>
      <c r="M386" s="29"/>
      <c r="N386" s="25"/>
      <c r="O386" s="29"/>
      <c r="P386" s="25"/>
      <c r="Q386" s="25"/>
      <c r="R386" s="25"/>
      <c r="BL386" s="26" t="str">
        <f t="shared" si="46"/>
        <v/>
      </c>
      <c r="BM386" s="26" t="str">
        <f t="shared" si="47"/>
        <v/>
      </c>
      <c r="BN386" s="26" t="str">
        <f t="shared" si="48"/>
        <v/>
      </c>
      <c r="BO386" s="26" t="str">
        <f t="shared" si="49"/>
        <v/>
      </c>
      <c r="BP386" s="26" t="str">
        <f t="shared" si="50"/>
        <v/>
      </c>
      <c r="BQ386" s="26" t="str">
        <f t="shared" si="51"/>
        <v>-1</v>
      </c>
      <c r="BS386" s="26" t="str">
        <f t="shared" si="52"/>
        <v>-1</v>
      </c>
      <c r="BT386" s="26" t="str">
        <f t="shared" si="53"/>
        <v>-1</v>
      </c>
      <c r="BU386" s="26" t="str">
        <f t="shared" si="54"/>
        <v>-1</v>
      </c>
    </row>
    <row r="387" spans="1:73">
      <c r="A387" s="24" t="str">
        <f>IF(B387="","",IF(AND(B387&gt;1,Rapporteringskod!E387="Hela året"),"ÖVR"&amp;"1-"&amp;Rapporteringskod!A$2&amp;"-"&amp;Rapporteringskod!D$2&amp;"-"&amp;ROW(B386),IF(AND(B387&gt;1,Rapporteringskod!E387="Jan-Okt"),"ÖVR"&amp;"1-"&amp;Rapporteringskod!A$2&amp;"-"&amp;Rapporteringskod!D$2&amp;"-"&amp;ROW(B386),"ÖVR"&amp;"2-"&amp;Rapporteringskod!A$2&amp;"-"&amp;Rapporteringskod!D$2&amp;"-"&amp;ROW(B386))))</f>
        <v/>
      </c>
      <c r="B387" s="25"/>
      <c r="C387" s="25"/>
      <c r="D387" s="27"/>
      <c r="E387" s="27"/>
      <c r="F387" s="25"/>
      <c r="G387" s="28" t="str">
        <f>IF(B387="","",VLOOKUP(B387,Koder!A$1:B$365,2,FALSE))</f>
        <v/>
      </c>
      <c r="H387" s="25"/>
      <c r="I387" s="25"/>
      <c r="J387" s="25"/>
      <c r="K387" s="27"/>
      <c r="L387" s="27"/>
      <c r="M387" s="29"/>
      <c r="N387" s="25"/>
      <c r="O387" s="29"/>
      <c r="P387" s="25"/>
      <c r="Q387" s="25"/>
      <c r="R387" s="25"/>
      <c r="BL387" s="26" t="str">
        <f t="shared" ref="BL387:BL450" si="55">IF(BQ387="Fel",ROW(BQ387),"")</f>
        <v/>
      </c>
      <c r="BM387" s="26" t="str">
        <f t="shared" ref="BM387:BM450" si="56">IF(BR387="Fel",ROW(BR387),"")</f>
        <v/>
      </c>
      <c r="BN387" s="26" t="str">
        <f t="shared" ref="BN387:BN450" si="57">IF(BS387="Fel",ROW(BS387),"")</f>
        <v/>
      </c>
      <c r="BO387" s="26" t="str">
        <f t="shared" ref="BO387:BO450" si="58">IF(BT387="Fel",ROW(BT387),"")</f>
        <v/>
      </c>
      <c r="BP387" s="26" t="str">
        <f t="shared" ref="BP387:BP450" si="59">IF(BU387="Fel",ROW(BU387),"")</f>
        <v/>
      </c>
      <c r="BQ387" s="26" t="str">
        <f t="shared" ref="BQ387:BQ450" si="60">IF(B387&lt;&gt;"",IF(AND(C387&lt;&gt;"",D387&lt;&gt;"",E387&lt;&gt;"",F387&lt;&gt;"",I387&lt;&gt;"",J387&lt;&gt;"",M387&lt;&gt;"",N387&lt;&gt;"",O387&lt;&gt;"",P387&lt;&gt;""),"OK","Fel"),"-1")</f>
        <v>-1</v>
      </c>
      <c r="BS387" s="26" t="str">
        <f t="shared" ref="BS387:BS450" si="61">IF(J387="","-1",IF(J387="Annan åtgärd",IF(R387&lt;&gt;"","OK","Fel"),"OK"))</f>
        <v>-1</v>
      </c>
      <c r="BT387" s="26" t="str">
        <f t="shared" ref="BT387:BT450" si="62">IF(J387="","-1",IF(J387&lt;&gt;"Ingen åtgärd krävs",IF(AND(K387&lt;&gt;"",L387&lt;&gt;""),"OK","Fel"),"OK"))</f>
        <v>-1</v>
      </c>
      <c r="BU387" s="26" t="str">
        <f t="shared" ref="BU387:BU450" si="63">IF(P387="","-1",IF(P387="Ja",IF(Q387&lt;&gt;"","OK","Fel"),"OK"))</f>
        <v>-1</v>
      </c>
    </row>
    <row r="388" spans="1:73">
      <c r="A388" s="24" t="str">
        <f>IF(B388="","",IF(AND(B388&gt;1,Rapporteringskod!E388="Hela året"),"ÖVR"&amp;"1-"&amp;Rapporteringskod!A$2&amp;"-"&amp;Rapporteringskod!D$2&amp;"-"&amp;ROW(B387),IF(AND(B388&gt;1,Rapporteringskod!E388="Jan-Okt"),"ÖVR"&amp;"1-"&amp;Rapporteringskod!A$2&amp;"-"&amp;Rapporteringskod!D$2&amp;"-"&amp;ROW(B387),"ÖVR"&amp;"2-"&amp;Rapporteringskod!A$2&amp;"-"&amp;Rapporteringskod!D$2&amp;"-"&amp;ROW(B387))))</f>
        <v/>
      </c>
      <c r="B388" s="25"/>
      <c r="C388" s="25"/>
      <c r="D388" s="27"/>
      <c r="E388" s="27"/>
      <c r="F388" s="25"/>
      <c r="G388" s="28" t="str">
        <f>IF(B388="","",VLOOKUP(B388,Koder!A$1:B$365,2,FALSE))</f>
        <v/>
      </c>
      <c r="H388" s="25"/>
      <c r="I388" s="25"/>
      <c r="J388" s="25"/>
      <c r="K388" s="27"/>
      <c r="L388" s="27"/>
      <c r="M388" s="29"/>
      <c r="N388" s="25"/>
      <c r="O388" s="29"/>
      <c r="P388" s="25"/>
      <c r="Q388" s="25"/>
      <c r="R388" s="25"/>
      <c r="BL388" s="26" t="str">
        <f t="shared" si="55"/>
        <v/>
      </c>
      <c r="BM388" s="26" t="str">
        <f t="shared" si="56"/>
        <v/>
      </c>
      <c r="BN388" s="26" t="str">
        <f t="shared" si="57"/>
        <v/>
      </c>
      <c r="BO388" s="26" t="str">
        <f t="shared" si="58"/>
        <v/>
      </c>
      <c r="BP388" s="26" t="str">
        <f t="shared" si="59"/>
        <v/>
      </c>
      <c r="BQ388" s="26" t="str">
        <f t="shared" si="60"/>
        <v>-1</v>
      </c>
      <c r="BS388" s="26" t="str">
        <f t="shared" si="61"/>
        <v>-1</v>
      </c>
      <c r="BT388" s="26" t="str">
        <f t="shared" si="62"/>
        <v>-1</v>
      </c>
      <c r="BU388" s="26" t="str">
        <f t="shared" si="63"/>
        <v>-1</v>
      </c>
    </row>
    <row r="389" spans="1:73">
      <c r="A389" s="24" t="str">
        <f>IF(B389="","",IF(AND(B389&gt;1,Rapporteringskod!E389="Hela året"),"ÖVR"&amp;"1-"&amp;Rapporteringskod!A$2&amp;"-"&amp;Rapporteringskod!D$2&amp;"-"&amp;ROW(B388),IF(AND(B389&gt;1,Rapporteringskod!E389="Jan-Okt"),"ÖVR"&amp;"1-"&amp;Rapporteringskod!A$2&amp;"-"&amp;Rapporteringskod!D$2&amp;"-"&amp;ROW(B388),"ÖVR"&amp;"2-"&amp;Rapporteringskod!A$2&amp;"-"&amp;Rapporteringskod!D$2&amp;"-"&amp;ROW(B388))))</f>
        <v/>
      </c>
      <c r="B389" s="25"/>
      <c r="C389" s="25"/>
      <c r="D389" s="27"/>
      <c r="E389" s="27"/>
      <c r="F389" s="25"/>
      <c r="G389" s="28" t="str">
        <f>IF(B389="","",VLOOKUP(B389,Koder!A$1:B$365,2,FALSE))</f>
        <v/>
      </c>
      <c r="H389" s="25"/>
      <c r="I389" s="25"/>
      <c r="J389" s="25"/>
      <c r="K389" s="27"/>
      <c r="L389" s="27"/>
      <c r="M389" s="29"/>
      <c r="N389" s="25"/>
      <c r="O389" s="29"/>
      <c r="P389" s="25"/>
      <c r="Q389" s="25"/>
      <c r="R389" s="25"/>
      <c r="BL389" s="26" t="str">
        <f t="shared" si="55"/>
        <v/>
      </c>
      <c r="BM389" s="26" t="str">
        <f t="shared" si="56"/>
        <v/>
      </c>
      <c r="BN389" s="26" t="str">
        <f t="shared" si="57"/>
        <v/>
      </c>
      <c r="BO389" s="26" t="str">
        <f t="shared" si="58"/>
        <v/>
      </c>
      <c r="BP389" s="26" t="str">
        <f t="shared" si="59"/>
        <v/>
      </c>
      <c r="BQ389" s="26" t="str">
        <f t="shared" si="60"/>
        <v>-1</v>
      </c>
      <c r="BS389" s="26" t="str">
        <f t="shared" si="61"/>
        <v>-1</v>
      </c>
      <c r="BT389" s="26" t="str">
        <f t="shared" si="62"/>
        <v>-1</v>
      </c>
      <c r="BU389" s="26" t="str">
        <f t="shared" si="63"/>
        <v>-1</v>
      </c>
    </row>
    <row r="390" spans="1:73">
      <c r="A390" s="24" t="str">
        <f>IF(B390="","",IF(AND(B390&gt;1,Rapporteringskod!E390="Hela året"),"ÖVR"&amp;"1-"&amp;Rapporteringskod!A$2&amp;"-"&amp;Rapporteringskod!D$2&amp;"-"&amp;ROW(B389),IF(AND(B390&gt;1,Rapporteringskod!E390="Jan-Okt"),"ÖVR"&amp;"1-"&amp;Rapporteringskod!A$2&amp;"-"&amp;Rapporteringskod!D$2&amp;"-"&amp;ROW(B389),"ÖVR"&amp;"2-"&amp;Rapporteringskod!A$2&amp;"-"&amp;Rapporteringskod!D$2&amp;"-"&amp;ROW(B389))))</f>
        <v/>
      </c>
      <c r="B390" s="25"/>
      <c r="C390" s="25"/>
      <c r="D390" s="27"/>
      <c r="E390" s="27"/>
      <c r="F390" s="25"/>
      <c r="G390" s="28" t="str">
        <f>IF(B390="","",VLOOKUP(B390,Koder!A$1:B$365,2,FALSE))</f>
        <v/>
      </c>
      <c r="H390" s="25"/>
      <c r="I390" s="25"/>
      <c r="J390" s="25"/>
      <c r="K390" s="27"/>
      <c r="L390" s="27"/>
      <c r="M390" s="29"/>
      <c r="N390" s="25"/>
      <c r="O390" s="29"/>
      <c r="P390" s="25"/>
      <c r="Q390" s="25"/>
      <c r="R390" s="25"/>
      <c r="BL390" s="26" t="str">
        <f t="shared" si="55"/>
        <v/>
      </c>
      <c r="BM390" s="26" t="str">
        <f t="shared" si="56"/>
        <v/>
      </c>
      <c r="BN390" s="26" t="str">
        <f t="shared" si="57"/>
        <v/>
      </c>
      <c r="BO390" s="26" t="str">
        <f t="shared" si="58"/>
        <v/>
      </c>
      <c r="BP390" s="26" t="str">
        <f t="shared" si="59"/>
        <v/>
      </c>
      <c r="BQ390" s="26" t="str">
        <f t="shared" si="60"/>
        <v>-1</v>
      </c>
      <c r="BS390" s="26" t="str">
        <f t="shared" si="61"/>
        <v>-1</v>
      </c>
      <c r="BT390" s="26" t="str">
        <f t="shared" si="62"/>
        <v>-1</v>
      </c>
      <c r="BU390" s="26" t="str">
        <f t="shared" si="63"/>
        <v>-1</v>
      </c>
    </row>
    <row r="391" spans="1:73">
      <c r="A391" s="24" t="str">
        <f>IF(B391="","",IF(AND(B391&gt;1,Rapporteringskod!E391="Hela året"),"ÖVR"&amp;"1-"&amp;Rapporteringskod!A$2&amp;"-"&amp;Rapporteringskod!D$2&amp;"-"&amp;ROW(B390),IF(AND(B391&gt;1,Rapporteringskod!E391="Jan-Okt"),"ÖVR"&amp;"1-"&amp;Rapporteringskod!A$2&amp;"-"&amp;Rapporteringskod!D$2&amp;"-"&amp;ROW(B390),"ÖVR"&amp;"2-"&amp;Rapporteringskod!A$2&amp;"-"&amp;Rapporteringskod!D$2&amp;"-"&amp;ROW(B390))))</f>
        <v/>
      </c>
      <c r="B391" s="25"/>
      <c r="C391" s="25"/>
      <c r="D391" s="27"/>
      <c r="E391" s="27"/>
      <c r="F391" s="25"/>
      <c r="G391" s="28" t="str">
        <f>IF(B391="","",VLOOKUP(B391,Koder!A$1:B$365,2,FALSE))</f>
        <v/>
      </c>
      <c r="H391" s="25"/>
      <c r="I391" s="25"/>
      <c r="J391" s="25"/>
      <c r="K391" s="27"/>
      <c r="L391" s="27"/>
      <c r="M391" s="29"/>
      <c r="N391" s="25"/>
      <c r="O391" s="29"/>
      <c r="P391" s="25"/>
      <c r="Q391" s="25"/>
      <c r="R391" s="25"/>
      <c r="BL391" s="26" t="str">
        <f t="shared" si="55"/>
        <v/>
      </c>
      <c r="BM391" s="26" t="str">
        <f t="shared" si="56"/>
        <v/>
      </c>
      <c r="BN391" s="26" t="str">
        <f t="shared" si="57"/>
        <v/>
      </c>
      <c r="BO391" s="26" t="str">
        <f t="shared" si="58"/>
        <v/>
      </c>
      <c r="BP391" s="26" t="str">
        <f t="shared" si="59"/>
        <v/>
      </c>
      <c r="BQ391" s="26" t="str">
        <f t="shared" si="60"/>
        <v>-1</v>
      </c>
      <c r="BS391" s="26" t="str">
        <f t="shared" si="61"/>
        <v>-1</v>
      </c>
      <c r="BT391" s="26" t="str">
        <f t="shared" si="62"/>
        <v>-1</v>
      </c>
      <c r="BU391" s="26" t="str">
        <f t="shared" si="63"/>
        <v>-1</v>
      </c>
    </row>
    <row r="392" spans="1:73">
      <c r="A392" s="24" t="str">
        <f>IF(B392="","",IF(AND(B392&gt;1,Rapporteringskod!E392="Hela året"),"ÖVR"&amp;"1-"&amp;Rapporteringskod!A$2&amp;"-"&amp;Rapporteringskod!D$2&amp;"-"&amp;ROW(B391),IF(AND(B392&gt;1,Rapporteringskod!E392="Jan-Okt"),"ÖVR"&amp;"1-"&amp;Rapporteringskod!A$2&amp;"-"&amp;Rapporteringskod!D$2&amp;"-"&amp;ROW(B391),"ÖVR"&amp;"2-"&amp;Rapporteringskod!A$2&amp;"-"&amp;Rapporteringskod!D$2&amp;"-"&amp;ROW(B391))))</f>
        <v/>
      </c>
      <c r="B392" s="25"/>
      <c r="C392" s="25"/>
      <c r="D392" s="27"/>
      <c r="E392" s="27"/>
      <c r="F392" s="25"/>
      <c r="G392" s="28" t="str">
        <f>IF(B392="","",VLOOKUP(B392,Koder!A$1:B$365,2,FALSE))</f>
        <v/>
      </c>
      <c r="H392" s="25"/>
      <c r="I392" s="25"/>
      <c r="J392" s="25"/>
      <c r="K392" s="27"/>
      <c r="L392" s="27"/>
      <c r="M392" s="29"/>
      <c r="N392" s="25"/>
      <c r="O392" s="29"/>
      <c r="P392" s="25"/>
      <c r="Q392" s="25"/>
      <c r="R392" s="25"/>
      <c r="BL392" s="26" t="str">
        <f t="shared" si="55"/>
        <v/>
      </c>
      <c r="BM392" s="26" t="str">
        <f t="shared" si="56"/>
        <v/>
      </c>
      <c r="BN392" s="26" t="str">
        <f t="shared" si="57"/>
        <v/>
      </c>
      <c r="BO392" s="26" t="str">
        <f t="shared" si="58"/>
        <v/>
      </c>
      <c r="BP392" s="26" t="str">
        <f t="shared" si="59"/>
        <v/>
      </c>
      <c r="BQ392" s="26" t="str">
        <f t="shared" si="60"/>
        <v>-1</v>
      </c>
      <c r="BS392" s="26" t="str">
        <f t="shared" si="61"/>
        <v>-1</v>
      </c>
      <c r="BT392" s="26" t="str">
        <f t="shared" si="62"/>
        <v>-1</v>
      </c>
      <c r="BU392" s="26" t="str">
        <f t="shared" si="63"/>
        <v>-1</v>
      </c>
    </row>
    <row r="393" spans="1:73">
      <c r="A393" s="24" t="str">
        <f>IF(B393="","",IF(AND(B393&gt;1,Rapporteringskod!E393="Hela året"),"ÖVR"&amp;"1-"&amp;Rapporteringskod!A$2&amp;"-"&amp;Rapporteringskod!D$2&amp;"-"&amp;ROW(B392),IF(AND(B393&gt;1,Rapporteringskod!E393="Jan-Okt"),"ÖVR"&amp;"1-"&amp;Rapporteringskod!A$2&amp;"-"&amp;Rapporteringskod!D$2&amp;"-"&amp;ROW(B392),"ÖVR"&amp;"2-"&amp;Rapporteringskod!A$2&amp;"-"&amp;Rapporteringskod!D$2&amp;"-"&amp;ROW(B392))))</f>
        <v/>
      </c>
      <c r="B393" s="25"/>
      <c r="C393" s="25"/>
      <c r="D393" s="27"/>
      <c r="E393" s="27"/>
      <c r="F393" s="25"/>
      <c r="G393" s="28" t="str">
        <f>IF(B393="","",VLOOKUP(B393,Koder!A$1:B$365,2,FALSE))</f>
        <v/>
      </c>
      <c r="H393" s="25"/>
      <c r="I393" s="25"/>
      <c r="J393" s="25"/>
      <c r="K393" s="27"/>
      <c r="L393" s="27"/>
      <c r="M393" s="29"/>
      <c r="N393" s="25"/>
      <c r="O393" s="29"/>
      <c r="P393" s="25"/>
      <c r="Q393" s="25"/>
      <c r="R393" s="25"/>
      <c r="BL393" s="26" t="str">
        <f t="shared" si="55"/>
        <v/>
      </c>
      <c r="BM393" s="26" t="str">
        <f t="shared" si="56"/>
        <v/>
      </c>
      <c r="BN393" s="26" t="str">
        <f t="shared" si="57"/>
        <v/>
      </c>
      <c r="BO393" s="26" t="str">
        <f t="shared" si="58"/>
        <v/>
      </c>
      <c r="BP393" s="26" t="str">
        <f t="shared" si="59"/>
        <v/>
      </c>
      <c r="BQ393" s="26" t="str">
        <f t="shared" si="60"/>
        <v>-1</v>
      </c>
      <c r="BS393" s="26" t="str">
        <f t="shared" si="61"/>
        <v>-1</v>
      </c>
      <c r="BT393" s="26" t="str">
        <f t="shared" si="62"/>
        <v>-1</v>
      </c>
      <c r="BU393" s="26" t="str">
        <f t="shared" si="63"/>
        <v>-1</v>
      </c>
    </row>
    <row r="394" spans="1:73">
      <c r="A394" s="24" t="str">
        <f>IF(B394="","",IF(AND(B394&gt;1,Rapporteringskod!E394="Hela året"),"ÖVR"&amp;"1-"&amp;Rapporteringskod!A$2&amp;"-"&amp;Rapporteringskod!D$2&amp;"-"&amp;ROW(B393),IF(AND(B394&gt;1,Rapporteringskod!E394="Jan-Okt"),"ÖVR"&amp;"1-"&amp;Rapporteringskod!A$2&amp;"-"&amp;Rapporteringskod!D$2&amp;"-"&amp;ROW(B393),"ÖVR"&amp;"2-"&amp;Rapporteringskod!A$2&amp;"-"&amp;Rapporteringskod!D$2&amp;"-"&amp;ROW(B393))))</f>
        <v/>
      </c>
      <c r="B394" s="25"/>
      <c r="C394" s="25"/>
      <c r="D394" s="27"/>
      <c r="E394" s="27"/>
      <c r="F394" s="25"/>
      <c r="G394" s="28" t="str">
        <f>IF(B394="","",VLOOKUP(B394,Koder!A$1:B$365,2,FALSE))</f>
        <v/>
      </c>
      <c r="H394" s="25"/>
      <c r="I394" s="25"/>
      <c r="J394" s="25"/>
      <c r="K394" s="27"/>
      <c r="L394" s="27"/>
      <c r="M394" s="29"/>
      <c r="N394" s="25"/>
      <c r="O394" s="29"/>
      <c r="P394" s="25"/>
      <c r="Q394" s="25"/>
      <c r="R394" s="25"/>
      <c r="BL394" s="26" t="str">
        <f t="shared" si="55"/>
        <v/>
      </c>
      <c r="BM394" s="26" t="str">
        <f t="shared" si="56"/>
        <v/>
      </c>
      <c r="BN394" s="26" t="str">
        <f t="shared" si="57"/>
        <v/>
      </c>
      <c r="BO394" s="26" t="str">
        <f t="shared" si="58"/>
        <v/>
      </c>
      <c r="BP394" s="26" t="str">
        <f t="shared" si="59"/>
        <v/>
      </c>
      <c r="BQ394" s="26" t="str">
        <f t="shared" si="60"/>
        <v>-1</v>
      </c>
      <c r="BS394" s="26" t="str">
        <f t="shared" si="61"/>
        <v>-1</v>
      </c>
      <c r="BT394" s="26" t="str">
        <f t="shared" si="62"/>
        <v>-1</v>
      </c>
      <c r="BU394" s="26" t="str">
        <f t="shared" si="63"/>
        <v>-1</v>
      </c>
    </row>
    <row r="395" spans="1:73">
      <c r="A395" s="24" t="str">
        <f>IF(B395="","",IF(AND(B395&gt;1,Rapporteringskod!E395="Hela året"),"ÖVR"&amp;"1-"&amp;Rapporteringskod!A$2&amp;"-"&amp;Rapporteringskod!D$2&amp;"-"&amp;ROW(B394),IF(AND(B395&gt;1,Rapporteringskod!E395="Jan-Okt"),"ÖVR"&amp;"1-"&amp;Rapporteringskod!A$2&amp;"-"&amp;Rapporteringskod!D$2&amp;"-"&amp;ROW(B394),"ÖVR"&amp;"2-"&amp;Rapporteringskod!A$2&amp;"-"&amp;Rapporteringskod!D$2&amp;"-"&amp;ROW(B394))))</f>
        <v/>
      </c>
      <c r="B395" s="25"/>
      <c r="C395" s="25"/>
      <c r="D395" s="27"/>
      <c r="E395" s="27"/>
      <c r="F395" s="25"/>
      <c r="G395" s="28" t="str">
        <f>IF(B395="","",VLOOKUP(B395,Koder!A$1:B$365,2,FALSE))</f>
        <v/>
      </c>
      <c r="H395" s="25"/>
      <c r="I395" s="25"/>
      <c r="J395" s="25"/>
      <c r="K395" s="27"/>
      <c r="L395" s="27"/>
      <c r="M395" s="29"/>
      <c r="N395" s="25"/>
      <c r="O395" s="29"/>
      <c r="P395" s="25"/>
      <c r="Q395" s="25"/>
      <c r="R395" s="25"/>
      <c r="BL395" s="26" t="str">
        <f t="shared" si="55"/>
        <v/>
      </c>
      <c r="BM395" s="26" t="str">
        <f t="shared" si="56"/>
        <v/>
      </c>
      <c r="BN395" s="26" t="str">
        <f t="shared" si="57"/>
        <v/>
      </c>
      <c r="BO395" s="26" t="str">
        <f t="shared" si="58"/>
        <v/>
      </c>
      <c r="BP395" s="26" t="str">
        <f t="shared" si="59"/>
        <v/>
      </c>
      <c r="BQ395" s="26" t="str">
        <f t="shared" si="60"/>
        <v>-1</v>
      </c>
      <c r="BS395" s="26" t="str">
        <f t="shared" si="61"/>
        <v>-1</v>
      </c>
      <c r="BT395" s="26" t="str">
        <f t="shared" si="62"/>
        <v>-1</v>
      </c>
      <c r="BU395" s="26" t="str">
        <f t="shared" si="63"/>
        <v>-1</v>
      </c>
    </row>
    <row r="396" spans="1:73">
      <c r="A396" s="24" t="str">
        <f>IF(B396="","",IF(AND(B396&gt;1,Rapporteringskod!E396="Hela året"),"ÖVR"&amp;"1-"&amp;Rapporteringskod!A$2&amp;"-"&amp;Rapporteringskod!D$2&amp;"-"&amp;ROW(B395),IF(AND(B396&gt;1,Rapporteringskod!E396="Jan-Okt"),"ÖVR"&amp;"1-"&amp;Rapporteringskod!A$2&amp;"-"&amp;Rapporteringskod!D$2&amp;"-"&amp;ROW(B395),"ÖVR"&amp;"2-"&amp;Rapporteringskod!A$2&amp;"-"&amp;Rapporteringskod!D$2&amp;"-"&amp;ROW(B395))))</f>
        <v/>
      </c>
      <c r="B396" s="25"/>
      <c r="C396" s="25"/>
      <c r="D396" s="27"/>
      <c r="E396" s="27"/>
      <c r="F396" s="25"/>
      <c r="G396" s="28" t="str">
        <f>IF(B396="","",VLOOKUP(B396,Koder!A$1:B$365,2,FALSE))</f>
        <v/>
      </c>
      <c r="H396" s="25"/>
      <c r="I396" s="25"/>
      <c r="J396" s="25"/>
      <c r="K396" s="27"/>
      <c r="L396" s="27"/>
      <c r="M396" s="29"/>
      <c r="N396" s="25"/>
      <c r="O396" s="29"/>
      <c r="P396" s="25"/>
      <c r="Q396" s="25"/>
      <c r="R396" s="25"/>
      <c r="BL396" s="26" t="str">
        <f t="shared" si="55"/>
        <v/>
      </c>
      <c r="BM396" s="26" t="str">
        <f t="shared" si="56"/>
        <v/>
      </c>
      <c r="BN396" s="26" t="str">
        <f t="shared" si="57"/>
        <v/>
      </c>
      <c r="BO396" s="26" t="str">
        <f t="shared" si="58"/>
        <v/>
      </c>
      <c r="BP396" s="26" t="str">
        <f t="shared" si="59"/>
        <v/>
      </c>
      <c r="BQ396" s="26" t="str">
        <f t="shared" si="60"/>
        <v>-1</v>
      </c>
      <c r="BS396" s="26" t="str">
        <f t="shared" si="61"/>
        <v>-1</v>
      </c>
      <c r="BT396" s="26" t="str">
        <f t="shared" si="62"/>
        <v>-1</v>
      </c>
      <c r="BU396" s="26" t="str">
        <f t="shared" si="63"/>
        <v>-1</v>
      </c>
    </row>
    <row r="397" spans="1:73">
      <c r="A397" s="24" t="str">
        <f>IF(B397="","",IF(AND(B397&gt;1,Rapporteringskod!E397="Hela året"),"ÖVR"&amp;"1-"&amp;Rapporteringskod!A$2&amp;"-"&amp;Rapporteringskod!D$2&amp;"-"&amp;ROW(B396),IF(AND(B397&gt;1,Rapporteringskod!E397="Jan-Okt"),"ÖVR"&amp;"1-"&amp;Rapporteringskod!A$2&amp;"-"&amp;Rapporteringskod!D$2&amp;"-"&amp;ROW(B396),"ÖVR"&amp;"2-"&amp;Rapporteringskod!A$2&amp;"-"&amp;Rapporteringskod!D$2&amp;"-"&amp;ROW(B396))))</f>
        <v/>
      </c>
      <c r="B397" s="25"/>
      <c r="C397" s="25"/>
      <c r="D397" s="27"/>
      <c r="E397" s="27"/>
      <c r="F397" s="25"/>
      <c r="G397" s="28" t="str">
        <f>IF(B397="","",VLOOKUP(B397,Koder!A$1:B$365,2,FALSE))</f>
        <v/>
      </c>
      <c r="H397" s="25"/>
      <c r="I397" s="25"/>
      <c r="J397" s="25"/>
      <c r="K397" s="27"/>
      <c r="L397" s="27"/>
      <c r="M397" s="29"/>
      <c r="N397" s="25"/>
      <c r="O397" s="29"/>
      <c r="P397" s="25"/>
      <c r="Q397" s="25"/>
      <c r="R397" s="25"/>
      <c r="BL397" s="26" t="str">
        <f t="shared" si="55"/>
        <v/>
      </c>
      <c r="BM397" s="26" t="str">
        <f t="shared" si="56"/>
        <v/>
      </c>
      <c r="BN397" s="26" t="str">
        <f t="shared" si="57"/>
        <v/>
      </c>
      <c r="BO397" s="26" t="str">
        <f t="shared" si="58"/>
        <v/>
      </c>
      <c r="BP397" s="26" t="str">
        <f t="shared" si="59"/>
        <v/>
      </c>
      <c r="BQ397" s="26" t="str">
        <f t="shared" si="60"/>
        <v>-1</v>
      </c>
      <c r="BS397" s="26" t="str">
        <f t="shared" si="61"/>
        <v>-1</v>
      </c>
      <c r="BT397" s="26" t="str">
        <f t="shared" si="62"/>
        <v>-1</v>
      </c>
      <c r="BU397" s="26" t="str">
        <f t="shared" si="63"/>
        <v>-1</v>
      </c>
    </row>
    <row r="398" spans="1:73">
      <c r="A398" s="24" t="str">
        <f>IF(B398="","",IF(AND(B398&gt;1,Rapporteringskod!E398="Hela året"),"ÖVR"&amp;"1-"&amp;Rapporteringskod!A$2&amp;"-"&amp;Rapporteringskod!D$2&amp;"-"&amp;ROW(B397),IF(AND(B398&gt;1,Rapporteringskod!E398="Jan-Okt"),"ÖVR"&amp;"1-"&amp;Rapporteringskod!A$2&amp;"-"&amp;Rapporteringskod!D$2&amp;"-"&amp;ROW(B397),"ÖVR"&amp;"2-"&amp;Rapporteringskod!A$2&amp;"-"&amp;Rapporteringskod!D$2&amp;"-"&amp;ROW(B397))))</f>
        <v/>
      </c>
      <c r="B398" s="25"/>
      <c r="C398" s="25"/>
      <c r="D398" s="27"/>
      <c r="E398" s="27"/>
      <c r="F398" s="25"/>
      <c r="G398" s="28" t="str">
        <f>IF(B398="","",VLOOKUP(B398,Koder!A$1:B$365,2,FALSE))</f>
        <v/>
      </c>
      <c r="H398" s="25"/>
      <c r="I398" s="25"/>
      <c r="J398" s="25"/>
      <c r="K398" s="27"/>
      <c r="L398" s="27"/>
      <c r="M398" s="29"/>
      <c r="N398" s="25"/>
      <c r="O398" s="29"/>
      <c r="P398" s="25"/>
      <c r="Q398" s="25"/>
      <c r="R398" s="25"/>
      <c r="BL398" s="26" t="str">
        <f t="shared" si="55"/>
        <v/>
      </c>
      <c r="BM398" s="26" t="str">
        <f t="shared" si="56"/>
        <v/>
      </c>
      <c r="BN398" s="26" t="str">
        <f t="shared" si="57"/>
        <v/>
      </c>
      <c r="BO398" s="26" t="str">
        <f t="shared" si="58"/>
        <v/>
      </c>
      <c r="BP398" s="26" t="str">
        <f t="shared" si="59"/>
        <v/>
      </c>
      <c r="BQ398" s="26" t="str">
        <f t="shared" si="60"/>
        <v>-1</v>
      </c>
      <c r="BS398" s="26" t="str">
        <f t="shared" si="61"/>
        <v>-1</v>
      </c>
      <c r="BT398" s="26" t="str">
        <f t="shared" si="62"/>
        <v>-1</v>
      </c>
      <c r="BU398" s="26" t="str">
        <f t="shared" si="63"/>
        <v>-1</v>
      </c>
    </row>
    <row r="399" spans="1:73">
      <c r="A399" s="24" t="str">
        <f>IF(B399="","",IF(AND(B399&gt;1,Rapporteringskod!E399="Hela året"),"ÖVR"&amp;"1-"&amp;Rapporteringskod!A$2&amp;"-"&amp;Rapporteringskod!D$2&amp;"-"&amp;ROW(B398),IF(AND(B399&gt;1,Rapporteringskod!E399="Jan-Okt"),"ÖVR"&amp;"1-"&amp;Rapporteringskod!A$2&amp;"-"&amp;Rapporteringskod!D$2&amp;"-"&amp;ROW(B398),"ÖVR"&amp;"2-"&amp;Rapporteringskod!A$2&amp;"-"&amp;Rapporteringskod!D$2&amp;"-"&amp;ROW(B398))))</f>
        <v/>
      </c>
      <c r="B399" s="25"/>
      <c r="C399" s="25"/>
      <c r="D399" s="27"/>
      <c r="E399" s="27"/>
      <c r="F399" s="25"/>
      <c r="G399" s="28" t="str">
        <f>IF(B399="","",VLOOKUP(B399,Koder!A$1:B$365,2,FALSE))</f>
        <v/>
      </c>
      <c r="H399" s="25"/>
      <c r="I399" s="25"/>
      <c r="J399" s="25"/>
      <c r="K399" s="27"/>
      <c r="L399" s="27"/>
      <c r="M399" s="29"/>
      <c r="N399" s="25"/>
      <c r="O399" s="29"/>
      <c r="P399" s="25"/>
      <c r="Q399" s="25"/>
      <c r="R399" s="25"/>
      <c r="BL399" s="26" t="str">
        <f t="shared" si="55"/>
        <v/>
      </c>
      <c r="BM399" s="26" t="str">
        <f t="shared" si="56"/>
        <v/>
      </c>
      <c r="BN399" s="26" t="str">
        <f t="shared" si="57"/>
        <v/>
      </c>
      <c r="BO399" s="26" t="str">
        <f t="shared" si="58"/>
        <v/>
      </c>
      <c r="BP399" s="26" t="str">
        <f t="shared" si="59"/>
        <v/>
      </c>
      <c r="BQ399" s="26" t="str">
        <f t="shared" si="60"/>
        <v>-1</v>
      </c>
      <c r="BS399" s="26" t="str">
        <f t="shared" si="61"/>
        <v>-1</v>
      </c>
      <c r="BT399" s="26" t="str">
        <f t="shared" si="62"/>
        <v>-1</v>
      </c>
      <c r="BU399" s="26" t="str">
        <f t="shared" si="63"/>
        <v>-1</v>
      </c>
    </row>
    <row r="400" spans="1:73">
      <c r="A400" s="24" t="str">
        <f>IF(B400="","",IF(AND(B400&gt;1,Rapporteringskod!E400="Hela året"),"ÖVR"&amp;"1-"&amp;Rapporteringskod!A$2&amp;"-"&amp;Rapporteringskod!D$2&amp;"-"&amp;ROW(B399),IF(AND(B400&gt;1,Rapporteringskod!E400="Jan-Okt"),"ÖVR"&amp;"1-"&amp;Rapporteringskod!A$2&amp;"-"&amp;Rapporteringskod!D$2&amp;"-"&amp;ROW(B399),"ÖVR"&amp;"2-"&amp;Rapporteringskod!A$2&amp;"-"&amp;Rapporteringskod!D$2&amp;"-"&amp;ROW(B399))))</f>
        <v/>
      </c>
      <c r="B400" s="25"/>
      <c r="C400" s="25"/>
      <c r="D400" s="27"/>
      <c r="E400" s="27"/>
      <c r="F400" s="25"/>
      <c r="G400" s="28" t="str">
        <f>IF(B400="","",VLOOKUP(B400,Koder!A$1:B$365,2,FALSE))</f>
        <v/>
      </c>
      <c r="H400" s="25"/>
      <c r="I400" s="25"/>
      <c r="J400" s="25"/>
      <c r="K400" s="27"/>
      <c r="L400" s="27"/>
      <c r="M400" s="29"/>
      <c r="N400" s="25"/>
      <c r="O400" s="29"/>
      <c r="P400" s="25"/>
      <c r="Q400" s="25"/>
      <c r="R400" s="25"/>
      <c r="BL400" s="26" t="str">
        <f t="shared" si="55"/>
        <v/>
      </c>
      <c r="BM400" s="26" t="str">
        <f t="shared" si="56"/>
        <v/>
      </c>
      <c r="BN400" s="26" t="str">
        <f t="shared" si="57"/>
        <v/>
      </c>
      <c r="BO400" s="26" t="str">
        <f t="shared" si="58"/>
        <v/>
      </c>
      <c r="BP400" s="26" t="str">
        <f t="shared" si="59"/>
        <v/>
      </c>
      <c r="BQ400" s="26" t="str">
        <f t="shared" si="60"/>
        <v>-1</v>
      </c>
      <c r="BS400" s="26" t="str">
        <f t="shared" si="61"/>
        <v>-1</v>
      </c>
      <c r="BT400" s="26" t="str">
        <f t="shared" si="62"/>
        <v>-1</v>
      </c>
      <c r="BU400" s="26" t="str">
        <f t="shared" si="63"/>
        <v>-1</v>
      </c>
    </row>
    <row r="401" spans="1:73">
      <c r="A401" s="24" t="str">
        <f>IF(B401="","",IF(AND(B401&gt;1,Rapporteringskod!E401="Hela året"),"ÖVR"&amp;"1-"&amp;Rapporteringskod!A$2&amp;"-"&amp;Rapporteringskod!D$2&amp;"-"&amp;ROW(B400),IF(AND(B401&gt;1,Rapporteringskod!E401="Jan-Okt"),"ÖVR"&amp;"1-"&amp;Rapporteringskod!A$2&amp;"-"&amp;Rapporteringskod!D$2&amp;"-"&amp;ROW(B400),"ÖVR"&amp;"2-"&amp;Rapporteringskod!A$2&amp;"-"&amp;Rapporteringskod!D$2&amp;"-"&amp;ROW(B400))))</f>
        <v/>
      </c>
      <c r="B401" s="25"/>
      <c r="C401" s="25"/>
      <c r="D401" s="27"/>
      <c r="E401" s="27"/>
      <c r="F401" s="25"/>
      <c r="G401" s="28" t="str">
        <f>IF(B401="","",VLOOKUP(B401,Koder!A$1:B$365,2,FALSE))</f>
        <v/>
      </c>
      <c r="H401" s="25"/>
      <c r="I401" s="25"/>
      <c r="J401" s="25"/>
      <c r="K401" s="27"/>
      <c r="L401" s="27"/>
      <c r="M401" s="29"/>
      <c r="N401" s="25"/>
      <c r="O401" s="29"/>
      <c r="P401" s="25"/>
      <c r="Q401" s="25"/>
      <c r="R401" s="25"/>
      <c r="BL401" s="26" t="str">
        <f t="shared" si="55"/>
        <v/>
      </c>
      <c r="BM401" s="26" t="str">
        <f t="shared" si="56"/>
        <v/>
      </c>
      <c r="BN401" s="26" t="str">
        <f t="shared" si="57"/>
        <v/>
      </c>
      <c r="BO401" s="26" t="str">
        <f t="shared" si="58"/>
        <v/>
      </c>
      <c r="BP401" s="26" t="str">
        <f t="shared" si="59"/>
        <v/>
      </c>
      <c r="BQ401" s="26" t="str">
        <f t="shared" si="60"/>
        <v>-1</v>
      </c>
      <c r="BS401" s="26" t="str">
        <f t="shared" si="61"/>
        <v>-1</v>
      </c>
      <c r="BT401" s="26" t="str">
        <f t="shared" si="62"/>
        <v>-1</v>
      </c>
      <c r="BU401" s="26" t="str">
        <f t="shared" si="63"/>
        <v>-1</v>
      </c>
    </row>
    <row r="402" spans="1:73">
      <c r="A402" s="24" t="str">
        <f>IF(B402="","",IF(AND(B402&gt;1,Rapporteringskod!E402="Hela året"),"ÖVR"&amp;"1-"&amp;Rapporteringskod!A$2&amp;"-"&amp;Rapporteringskod!D$2&amp;"-"&amp;ROW(B401),IF(AND(B402&gt;1,Rapporteringskod!E402="Jan-Okt"),"ÖVR"&amp;"1-"&amp;Rapporteringskod!A$2&amp;"-"&amp;Rapporteringskod!D$2&amp;"-"&amp;ROW(B401),"ÖVR"&amp;"2-"&amp;Rapporteringskod!A$2&amp;"-"&amp;Rapporteringskod!D$2&amp;"-"&amp;ROW(B401))))</f>
        <v/>
      </c>
      <c r="B402" s="25"/>
      <c r="C402" s="25"/>
      <c r="D402" s="27"/>
      <c r="E402" s="27"/>
      <c r="F402" s="25"/>
      <c r="G402" s="28" t="str">
        <f>IF(B402="","",VLOOKUP(B402,Koder!A$1:B$365,2,FALSE))</f>
        <v/>
      </c>
      <c r="H402" s="25"/>
      <c r="I402" s="25"/>
      <c r="J402" s="25"/>
      <c r="K402" s="27"/>
      <c r="L402" s="27"/>
      <c r="M402" s="29"/>
      <c r="N402" s="25"/>
      <c r="O402" s="29"/>
      <c r="P402" s="25"/>
      <c r="Q402" s="25"/>
      <c r="R402" s="25"/>
      <c r="BL402" s="26" t="str">
        <f t="shared" si="55"/>
        <v/>
      </c>
      <c r="BM402" s="26" t="str">
        <f t="shared" si="56"/>
        <v/>
      </c>
      <c r="BN402" s="26" t="str">
        <f t="shared" si="57"/>
        <v/>
      </c>
      <c r="BO402" s="26" t="str">
        <f t="shared" si="58"/>
        <v/>
      </c>
      <c r="BP402" s="26" t="str">
        <f t="shared" si="59"/>
        <v/>
      </c>
      <c r="BQ402" s="26" t="str">
        <f t="shared" si="60"/>
        <v>-1</v>
      </c>
      <c r="BS402" s="26" t="str">
        <f t="shared" si="61"/>
        <v>-1</v>
      </c>
      <c r="BT402" s="26" t="str">
        <f t="shared" si="62"/>
        <v>-1</v>
      </c>
      <c r="BU402" s="26" t="str">
        <f t="shared" si="63"/>
        <v>-1</v>
      </c>
    </row>
    <row r="403" spans="1:73">
      <c r="A403" s="24" t="str">
        <f>IF(B403="","",IF(AND(B403&gt;1,Rapporteringskod!E403="Hela året"),"ÖVR"&amp;"1-"&amp;Rapporteringskod!A$2&amp;"-"&amp;Rapporteringskod!D$2&amp;"-"&amp;ROW(B402),IF(AND(B403&gt;1,Rapporteringskod!E403="Jan-Okt"),"ÖVR"&amp;"1-"&amp;Rapporteringskod!A$2&amp;"-"&amp;Rapporteringskod!D$2&amp;"-"&amp;ROW(B402),"ÖVR"&amp;"2-"&amp;Rapporteringskod!A$2&amp;"-"&amp;Rapporteringskod!D$2&amp;"-"&amp;ROW(B402))))</f>
        <v/>
      </c>
      <c r="B403" s="25"/>
      <c r="C403" s="25"/>
      <c r="D403" s="27"/>
      <c r="E403" s="27"/>
      <c r="F403" s="25"/>
      <c r="G403" s="28" t="str">
        <f>IF(B403="","",VLOOKUP(B403,Koder!A$1:B$365,2,FALSE))</f>
        <v/>
      </c>
      <c r="H403" s="25"/>
      <c r="I403" s="25"/>
      <c r="J403" s="25"/>
      <c r="K403" s="27"/>
      <c r="L403" s="27"/>
      <c r="M403" s="29"/>
      <c r="N403" s="25"/>
      <c r="O403" s="29"/>
      <c r="P403" s="25"/>
      <c r="Q403" s="25"/>
      <c r="R403" s="25"/>
      <c r="BL403" s="26" t="str">
        <f t="shared" si="55"/>
        <v/>
      </c>
      <c r="BM403" s="26" t="str">
        <f t="shared" si="56"/>
        <v/>
      </c>
      <c r="BN403" s="26" t="str">
        <f t="shared" si="57"/>
        <v/>
      </c>
      <c r="BO403" s="26" t="str">
        <f t="shared" si="58"/>
        <v/>
      </c>
      <c r="BP403" s="26" t="str">
        <f t="shared" si="59"/>
        <v/>
      </c>
      <c r="BQ403" s="26" t="str">
        <f t="shared" si="60"/>
        <v>-1</v>
      </c>
      <c r="BS403" s="26" t="str">
        <f t="shared" si="61"/>
        <v>-1</v>
      </c>
      <c r="BT403" s="26" t="str">
        <f t="shared" si="62"/>
        <v>-1</v>
      </c>
      <c r="BU403" s="26" t="str">
        <f t="shared" si="63"/>
        <v>-1</v>
      </c>
    </row>
    <row r="404" spans="1:73">
      <c r="A404" s="24" t="str">
        <f>IF(B404="","",IF(AND(B404&gt;1,Rapporteringskod!E404="Hela året"),"ÖVR"&amp;"1-"&amp;Rapporteringskod!A$2&amp;"-"&amp;Rapporteringskod!D$2&amp;"-"&amp;ROW(B403),IF(AND(B404&gt;1,Rapporteringskod!E404="Jan-Okt"),"ÖVR"&amp;"1-"&amp;Rapporteringskod!A$2&amp;"-"&amp;Rapporteringskod!D$2&amp;"-"&amp;ROW(B403),"ÖVR"&amp;"2-"&amp;Rapporteringskod!A$2&amp;"-"&amp;Rapporteringskod!D$2&amp;"-"&amp;ROW(B403))))</f>
        <v/>
      </c>
      <c r="B404" s="25"/>
      <c r="C404" s="25"/>
      <c r="D404" s="27"/>
      <c r="E404" s="27"/>
      <c r="F404" s="25"/>
      <c r="G404" s="28" t="str">
        <f>IF(B404="","",VLOOKUP(B404,Koder!A$1:B$365,2,FALSE))</f>
        <v/>
      </c>
      <c r="H404" s="25"/>
      <c r="I404" s="25"/>
      <c r="J404" s="25"/>
      <c r="K404" s="27"/>
      <c r="L404" s="27"/>
      <c r="M404" s="29"/>
      <c r="N404" s="25"/>
      <c r="O404" s="29"/>
      <c r="P404" s="25"/>
      <c r="Q404" s="25"/>
      <c r="R404" s="25"/>
      <c r="BL404" s="26" t="str">
        <f t="shared" si="55"/>
        <v/>
      </c>
      <c r="BM404" s="26" t="str">
        <f t="shared" si="56"/>
        <v/>
      </c>
      <c r="BN404" s="26" t="str">
        <f t="shared" si="57"/>
        <v/>
      </c>
      <c r="BO404" s="26" t="str">
        <f t="shared" si="58"/>
        <v/>
      </c>
      <c r="BP404" s="26" t="str">
        <f t="shared" si="59"/>
        <v/>
      </c>
      <c r="BQ404" s="26" t="str">
        <f t="shared" si="60"/>
        <v>-1</v>
      </c>
      <c r="BS404" s="26" t="str">
        <f t="shared" si="61"/>
        <v>-1</v>
      </c>
      <c r="BT404" s="26" t="str">
        <f t="shared" si="62"/>
        <v>-1</v>
      </c>
      <c r="BU404" s="26" t="str">
        <f t="shared" si="63"/>
        <v>-1</v>
      </c>
    </row>
    <row r="405" spans="1:73">
      <c r="A405" s="24" t="str">
        <f>IF(B405="","",IF(AND(B405&gt;1,Rapporteringskod!E405="Hela året"),"ÖVR"&amp;"1-"&amp;Rapporteringskod!A$2&amp;"-"&amp;Rapporteringskod!D$2&amp;"-"&amp;ROW(B404),IF(AND(B405&gt;1,Rapporteringskod!E405="Jan-Okt"),"ÖVR"&amp;"1-"&amp;Rapporteringskod!A$2&amp;"-"&amp;Rapporteringskod!D$2&amp;"-"&amp;ROW(B404),"ÖVR"&amp;"2-"&amp;Rapporteringskod!A$2&amp;"-"&amp;Rapporteringskod!D$2&amp;"-"&amp;ROW(B404))))</f>
        <v/>
      </c>
      <c r="B405" s="25"/>
      <c r="C405" s="25"/>
      <c r="D405" s="27"/>
      <c r="E405" s="27"/>
      <c r="F405" s="25"/>
      <c r="G405" s="28" t="str">
        <f>IF(B405="","",VLOOKUP(B405,Koder!A$1:B$365,2,FALSE))</f>
        <v/>
      </c>
      <c r="H405" s="25"/>
      <c r="I405" s="25"/>
      <c r="J405" s="25"/>
      <c r="K405" s="27"/>
      <c r="L405" s="27"/>
      <c r="M405" s="29"/>
      <c r="N405" s="25"/>
      <c r="O405" s="29"/>
      <c r="P405" s="25"/>
      <c r="Q405" s="25"/>
      <c r="R405" s="25"/>
      <c r="BL405" s="26" t="str">
        <f t="shared" si="55"/>
        <v/>
      </c>
      <c r="BM405" s="26" t="str">
        <f t="shared" si="56"/>
        <v/>
      </c>
      <c r="BN405" s="26" t="str">
        <f t="shared" si="57"/>
        <v/>
      </c>
      <c r="BO405" s="26" t="str">
        <f t="shared" si="58"/>
        <v/>
      </c>
      <c r="BP405" s="26" t="str">
        <f t="shared" si="59"/>
        <v/>
      </c>
      <c r="BQ405" s="26" t="str">
        <f t="shared" si="60"/>
        <v>-1</v>
      </c>
      <c r="BS405" s="26" t="str">
        <f t="shared" si="61"/>
        <v>-1</v>
      </c>
      <c r="BT405" s="26" t="str">
        <f t="shared" si="62"/>
        <v>-1</v>
      </c>
      <c r="BU405" s="26" t="str">
        <f t="shared" si="63"/>
        <v>-1</v>
      </c>
    </row>
    <row r="406" spans="1:73">
      <c r="A406" s="24" t="str">
        <f>IF(B406="","",IF(AND(B406&gt;1,Rapporteringskod!E406="Hela året"),"ÖVR"&amp;"1-"&amp;Rapporteringskod!A$2&amp;"-"&amp;Rapporteringskod!D$2&amp;"-"&amp;ROW(B405),IF(AND(B406&gt;1,Rapporteringskod!E406="Jan-Okt"),"ÖVR"&amp;"1-"&amp;Rapporteringskod!A$2&amp;"-"&amp;Rapporteringskod!D$2&amp;"-"&amp;ROW(B405),"ÖVR"&amp;"2-"&amp;Rapporteringskod!A$2&amp;"-"&amp;Rapporteringskod!D$2&amp;"-"&amp;ROW(B405))))</f>
        <v/>
      </c>
      <c r="B406" s="25"/>
      <c r="C406" s="25"/>
      <c r="D406" s="27"/>
      <c r="E406" s="27"/>
      <c r="F406" s="25"/>
      <c r="G406" s="28" t="str">
        <f>IF(B406="","",VLOOKUP(B406,Koder!A$1:B$365,2,FALSE))</f>
        <v/>
      </c>
      <c r="H406" s="25"/>
      <c r="I406" s="25"/>
      <c r="J406" s="25"/>
      <c r="K406" s="27"/>
      <c r="L406" s="27"/>
      <c r="M406" s="29"/>
      <c r="N406" s="25"/>
      <c r="O406" s="29"/>
      <c r="P406" s="25"/>
      <c r="Q406" s="25"/>
      <c r="R406" s="25"/>
      <c r="BL406" s="26" t="str">
        <f t="shared" si="55"/>
        <v/>
      </c>
      <c r="BM406" s="26" t="str">
        <f t="shared" si="56"/>
        <v/>
      </c>
      <c r="BN406" s="26" t="str">
        <f t="shared" si="57"/>
        <v/>
      </c>
      <c r="BO406" s="26" t="str">
        <f t="shared" si="58"/>
        <v/>
      </c>
      <c r="BP406" s="26" t="str">
        <f t="shared" si="59"/>
        <v/>
      </c>
      <c r="BQ406" s="26" t="str">
        <f t="shared" si="60"/>
        <v>-1</v>
      </c>
      <c r="BS406" s="26" t="str">
        <f t="shared" si="61"/>
        <v>-1</v>
      </c>
      <c r="BT406" s="26" t="str">
        <f t="shared" si="62"/>
        <v>-1</v>
      </c>
      <c r="BU406" s="26" t="str">
        <f t="shared" si="63"/>
        <v>-1</v>
      </c>
    </row>
    <row r="407" spans="1:73">
      <c r="A407" s="24" t="str">
        <f>IF(B407="","",IF(AND(B407&gt;1,Rapporteringskod!E407="Hela året"),"ÖVR"&amp;"1-"&amp;Rapporteringskod!A$2&amp;"-"&amp;Rapporteringskod!D$2&amp;"-"&amp;ROW(B406),IF(AND(B407&gt;1,Rapporteringskod!E407="Jan-Okt"),"ÖVR"&amp;"1-"&amp;Rapporteringskod!A$2&amp;"-"&amp;Rapporteringskod!D$2&amp;"-"&amp;ROW(B406),"ÖVR"&amp;"2-"&amp;Rapporteringskod!A$2&amp;"-"&amp;Rapporteringskod!D$2&amp;"-"&amp;ROW(B406))))</f>
        <v/>
      </c>
      <c r="B407" s="25"/>
      <c r="C407" s="25"/>
      <c r="D407" s="27"/>
      <c r="E407" s="27"/>
      <c r="F407" s="25"/>
      <c r="G407" s="28" t="str">
        <f>IF(B407="","",VLOOKUP(B407,Koder!A$1:B$365,2,FALSE))</f>
        <v/>
      </c>
      <c r="H407" s="25"/>
      <c r="I407" s="25"/>
      <c r="J407" s="25"/>
      <c r="K407" s="27"/>
      <c r="L407" s="27"/>
      <c r="M407" s="29"/>
      <c r="N407" s="25"/>
      <c r="O407" s="29"/>
      <c r="P407" s="25"/>
      <c r="Q407" s="25"/>
      <c r="R407" s="25"/>
      <c r="BL407" s="26" t="str">
        <f t="shared" si="55"/>
        <v/>
      </c>
      <c r="BM407" s="26" t="str">
        <f t="shared" si="56"/>
        <v/>
      </c>
      <c r="BN407" s="26" t="str">
        <f t="shared" si="57"/>
        <v/>
      </c>
      <c r="BO407" s="26" t="str">
        <f t="shared" si="58"/>
        <v/>
      </c>
      <c r="BP407" s="26" t="str">
        <f t="shared" si="59"/>
        <v/>
      </c>
      <c r="BQ407" s="26" t="str">
        <f t="shared" si="60"/>
        <v>-1</v>
      </c>
      <c r="BS407" s="26" t="str">
        <f t="shared" si="61"/>
        <v>-1</v>
      </c>
      <c r="BT407" s="26" t="str">
        <f t="shared" si="62"/>
        <v>-1</v>
      </c>
      <c r="BU407" s="26" t="str">
        <f t="shared" si="63"/>
        <v>-1</v>
      </c>
    </row>
    <row r="408" spans="1:73">
      <c r="A408" s="24" t="str">
        <f>IF(B408="","",IF(AND(B408&gt;1,Rapporteringskod!E408="Hela året"),"ÖVR"&amp;"1-"&amp;Rapporteringskod!A$2&amp;"-"&amp;Rapporteringskod!D$2&amp;"-"&amp;ROW(B407),IF(AND(B408&gt;1,Rapporteringskod!E408="Jan-Okt"),"ÖVR"&amp;"1-"&amp;Rapporteringskod!A$2&amp;"-"&amp;Rapporteringskod!D$2&amp;"-"&amp;ROW(B407),"ÖVR"&amp;"2-"&amp;Rapporteringskod!A$2&amp;"-"&amp;Rapporteringskod!D$2&amp;"-"&amp;ROW(B407))))</f>
        <v/>
      </c>
      <c r="B408" s="25"/>
      <c r="C408" s="25"/>
      <c r="D408" s="27"/>
      <c r="E408" s="27"/>
      <c r="F408" s="25"/>
      <c r="G408" s="28" t="str">
        <f>IF(B408="","",VLOOKUP(B408,Koder!A$1:B$365,2,FALSE))</f>
        <v/>
      </c>
      <c r="H408" s="25"/>
      <c r="I408" s="25"/>
      <c r="J408" s="25"/>
      <c r="K408" s="27"/>
      <c r="L408" s="27"/>
      <c r="M408" s="29"/>
      <c r="N408" s="25"/>
      <c r="O408" s="29"/>
      <c r="P408" s="25"/>
      <c r="Q408" s="25"/>
      <c r="R408" s="25"/>
      <c r="BL408" s="26" t="str">
        <f t="shared" si="55"/>
        <v/>
      </c>
      <c r="BM408" s="26" t="str">
        <f t="shared" si="56"/>
        <v/>
      </c>
      <c r="BN408" s="26" t="str">
        <f t="shared" si="57"/>
        <v/>
      </c>
      <c r="BO408" s="26" t="str">
        <f t="shared" si="58"/>
        <v/>
      </c>
      <c r="BP408" s="26" t="str">
        <f t="shared" si="59"/>
        <v/>
      </c>
      <c r="BQ408" s="26" t="str">
        <f t="shared" si="60"/>
        <v>-1</v>
      </c>
      <c r="BS408" s="26" t="str">
        <f t="shared" si="61"/>
        <v>-1</v>
      </c>
      <c r="BT408" s="26" t="str">
        <f t="shared" si="62"/>
        <v>-1</v>
      </c>
      <c r="BU408" s="26" t="str">
        <f t="shared" si="63"/>
        <v>-1</v>
      </c>
    </row>
    <row r="409" spans="1:73">
      <c r="A409" s="24" t="str">
        <f>IF(B409="","",IF(AND(B409&gt;1,Rapporteringskod!E409="Hela året"),"ÖVR"&amp;"1-"&amp;Rapporteringskod!A$2&amp;"-"&amp;Rapporteringskod!D$2&amp;"-"&amp;ROW(B408),IF(AND(B409&gt;1,Rapporteringskod!E409="Jan-Okt"),"ÖVR"&amp;"1-"&amp;Rapporteringskod!A$2&amp;"-"&amp;Rapporteringskod!D$2&amp;"-"&amp;ROW(B408),"ÖVR"&amp;"2-"&amp;Rapporteringskod!A$2&amp;"-"&amp;Rapporteringskod!D$2&amp;"-"&amp;ROW(B408))))</f>
        <v/>
      </c>
      <c r="B409" s="25"/>
      <c r="C409" s="25"/>
      <c r="D409" s="27"/>
      <c r="E409" s="27"/>
      <c r="F409" s="25"/>
      <c r="G409" s="28" t="str">
        <f>IF(B409="","",VLOOKUP(B409,Koder!A$1:B$365,2,FALSE))</f>
        <v/>
      </c>
      <c r="H409" s="25"/>
      <c r="I409" s="25"/>
      <c r="J409" s="25"/>
      <c r="K409" s="27"/>
      <c r="L409" s="27"/>
      <c r="M409" s="29"/>
      <c r="N409" s="25"/>
      <c r="O409" s="29"/>
      <c r="P409" s="25"/>
      <c r="Q409" s="25"/>
      <c r="R409" s="25"/>
      <c r="BL409" s="26" t="str">
        <f t="shared" si="55"/>
        <v/>
      </c>
      <c r="BM409" s="26" t="str">
        <f t="shared" si="56"/>
        <v/>
      </c>
      <c r="BN409" s="26" t="str">
        <f t="shared" si="57"/>
        <v/>
      </c>
      <c r="BO409" s="26" t="str">
        <f t="shared" si="58"/>
        <v/>
      </c>
      <c r="BP409" s="26" t="str">
        <f t="shared" si="59"/>
        <v/>
      </c>
      <c r="BQ409" s="26" t="str">
        <f t="shared" si="60"/>
        <v>-1</v>
      </c>
      <c r="BS409" s="26" t="str">
        <f t="shared" si="61"/>
        <v>-1</v>
      </c>
      <c r="BT409" s="26" t="str">
        <f t="shared" si="62"/>
        <v>-1</v>
      </c>
      <c r="BU409" s="26" t="str">
        <f t="shared" si="63"/>
        <v>-1</v>
      </c>
    </row>
    <row r="410" spans="1:73">
      <c r="A410" s="24" t="str">
        <f>IF(B410="","",IF(AND(B410&gt;1,Rapporteringskod!E410="Hela året"),"ÖVR"&amp;"1-"&amp;Rapporteringskod!A$2&amp;"-"&amp;Rapporteringskod!D$2&amp;"-"&amp;ROW(B409),IF(AND(B410&gt;1,Rapporteringskod!E410="Jan-Okt"),"ÖVR"&amp;"1-"&amp;Rapporteringskod!A$2&amp;"-"&amp;Rapporteringskod!D$2&amp;"-"&amp;ROW(B409),"ÖVR"&amp;"2-"&amp;Rapporteringskod!A$2&amp;"-"&amp;Rapporteringskod!D$2&amp;"-"&amp;ROW(B409))))</f>
        <v/>
      </c>
      <c r="B410" s="25"/>
      <c r="C410" s="25"/>
      <c r="D410" s="27"/>
      <c r="E410" s="27"/>
      <c r="F410" s="25"/>
      <c r="G410" s="28" t="str">
        <f>IF(B410="","",VLOOKUP(B410,Koder!A$1:B$365,2,FALSE))</f>
        <v/>
      </c>
      <c r="H410" s="25"/>
      <c r="I410" s="25"/>
      <c r="J410" s="25"/>
      <c r="K410" s="27"/>
      <c r="L410" s="27"/>
      <c r="M410" s="29"/>
      <c r="N410" s="25"/>
      <c r="O410" s="29"/>
      <c r="P410" s="25"/>
      <c r="Q410" s="25"/>
      <c r="R410" s="25"/>
      <c r="BL410" s="26" t="str">
        <f t="shared" si="55"/>
        <v/>
      </c>
      <c r="BM410" s="26" t="str">
        <f t="shared" si="56"/>
        <v/>
      </c>
      <c r="BN410" s="26" t="str">
        <f t="shared" si="57"/>
        <v/>
      </c>
      <c r="BO410" s="26" t="str">
        <f t="shared" si="58"/>
        <v/>
      </c>
      <c r="BP410" s="26" t="str">
        <f t="shared" si="59"/>
        <v/>
      </c>
      <c r="BQ410" s="26" t="str">
        <f t="shared" si="60"/>
        <v>-1</v>
      </c>
      <c r="BS410" s="26" t="str">
        <f t="shared" si="61"/>
        <v>-1</v>
      </c>
      <c r="BT410" s="26" t="str">
        <f t="shared" si="62"/>
        <v>-1</v>
      </c>
      <c r="BU410" s="26" t="str">
        <f t="shared" si="63"/>
        <v>-1</v>
      </c>
    </row>
    <row r="411" spans="1:73">
      <c r="A411" s="24" t="str">
        <f>IF(B411="","",IF(AND(B411&gt;1,Rapporteringskod!E411="Hela året"),"ÖVR"&amp;"1-"&amp;Rapporteringskod!A$2&amp;"-"&amp;Rapporteringskod!D$2&amp;"-"&amp;ROW(B410),IF(AND(B411&gt;1,Rapporteringskod!E411="Jan-Okt"),"ÖVR"&amp;"1-"&amp;Rapporteringskod!A$2&amp;"-"&amp;Rapporteringskod!D$2&amp;"-"&amp;ROW(B410),"ÖVR"&amp;"2-"&amp;Rapporteringskod!A$2&amp;"-"&amp;Rapporteringskod!D$2&amp;"-"&amp;ROW(B410))))</f>
        <v/>
      </c>
      <c r="B411" s="25"/>
      <c r="C411" s="25"/>
      <c r="D411" s="27"/>
      <c r="E411" s="27"/>
      <c r="F411" s="25"/>
      <c r="G411" s="28" t="str">
        <f>IF(B411="","",VLOOKUP(B411,Koder!A$1:B$365,2,FALSE))</f>
        <v/>
      </c>
      <c r="H411" s="25"/>
      <c r="I411" s="25"/>
      <c r="J411" s="25"/>
      <c r="K411" s="27"/>
      <c r="L411" s="27"/>
      <c r="M411" s="29"/>
      <c r="N411" s="25"/>
      <c r="O411" s="29"/>
      <c r="P411" s="25"/>
      <c r="Q411" s="25"/>
      <c r="R411" s="25"/>
      <c r="BL411" s="26" t="str">
        <f t="shared" si="55"/>
        <v/>
      </c>
      <c r="BM411" s="26" t="str">
        <f t="shared" si="56"/>
        <v/>
      </c>
      <c r="BN411" s="26" t="str">
        <f t="shared" si="57"/>
        <v/>
      </c>
      <c r="BO411" s="26" t="str">
        <f t="shared" si="58"/>
        <v/>
      </c>
      <c r="BP411" s="26" t="str">
        <f t="shared" si="59"/>
        <v/>
      </c>
      <c r="BQ411" s="26" t="str">
        <f t="shared" si="60"/>
        <v>-1</v>
      </c>
      <c r="BS411" s="26" t="str">
        <f t="shared" si="61"/>
        <v>-1</v>
      </c>
      <c r="BT411" s="26" t="str">
        <f t="shared" si="62"/>
        <v>-1</v>
      </c>
      <c r="BU411" s="26" t="str">
        <f t="shared" si="63"/>
        <v>-1</v>
      </c>
    </row>
    <row r="412" spans="1:73">
      <c r="A412" s="24" t="str">
        <f>IF(B412="","",IF(AND(B412&gt;1,Rapporteringskod!E412="Hela året"),"ÖVR"&amp;"1-"&amp;Rapporteringskod!A$2&amp;"-"&amp;Rapporteringskod!D$2&amp;"-"&amp;ROW(B411),IF(AND(B412&gt;1,Rapporteringskod!E412="Jan-Okt"),"ÖVR"&amp;"1-"&amp;Rapporteringskod!A$2&amp;"-"&amp;Rapporteringskod!D$2&amp;"-"&amp;ROW(B411),"ÖVR"&amp;"2-"&amp;Rapporteringskod!A$2&amp;"-"&amp;Rapporteringskod!D$2&amp;"-"&amp;ROW(B411))))</f>
        <v/>
      </c>
      <c r="B412" s="25"/>
      <c r="C412" s="25"/>
      <c r="D412" s="27"/>
      <c r="E412" s="27"/>
      <c r="F412" s="25"/>
      <c r="G412" s="28" t="str">
        <f>IF(B412="","",VLOOKUP(B412,Koder!A$1:B$365,2,FALSE))</f>
        <v/>
      </c>
      <c r="H412" s="25"/>
      <c r="I412" s="25"/>
      <c r="J412" s="25"/>
      <c r="K412" s="27"/>
      <c r="L412" s="27"/>
      <c r="M412" s="29"/>
      <c r="N412" s="25"/>
      <c r="O412" s="29"/>
      <c r="P412" s="25"/>
      <c r="Q412" s="25"/>
      <c r="R412" s="25"/>
      <c r="BL412" s="26" t="str">
        <f t="shared" si="55"/>
        <v/>
      </c>
      <c r="BM412" s="26" t="str">
        <f t="shared" si="56"/>
        <v/>
      </c>
      <c r="BN412" s="26" t="str">
        <f t="shared" si="57"/>
        <v/>
      </c>
      <c r="BO412" s="26" t="str">
        <f t="shared" si="58"/>
        <v/>
      </c>
      <c r="BP412" s="26" t="str">
        <f t="shared" si="59"/>
        <v/>
      </c>
      <c r="BQ412" s="26" t="str">
        <f t="shared" si="60"/>
        <v>-1</v>
      </c>
      <c r="BS412" s="26" t="str">
        <f t="shared" si="61"/>
        <v>-1</v>
      </c>
      <c r="BT412" s="26" t="str">
        <f t="shared" si="62"/>
        <v>-1</v>
      </c>
      <c r="BU412" s="26" t="str">
        <f t="shared" si="63"/>
        <v>-1</v>
      </c>
    </row>
    <row r="413" spans="1:73">
      <c r="A413" s="24" t="str">
        <f>IF(B413="","",IF(AND(B413&gt;1,Rapporteringskod!E413="Hela året"),"ÖVR"&amp;"1-"&amp;Rapporteringskod!A$2&amp;"-"&amp;Rapporteringskod!D$2&amp;"-"&amp;ROW(B412),IF(AND(B413&gt;1,Rapporteringskod!E413="Jan-Okt"),"ÖVR"&amp;"1-"&amp;Rapporteringskod!A$2&amp;"-"&amp;Rapporteringskod!D$2&amp;"-"&amp;ROW(B412),"ÖVR"&amp;"2-"&amp;Rapporteringskod!A$2&amp;"-"&amp;Rapporteringskod!D$2&amp;"-"&amp;ROW(B412))))</f>
        <v/>
      </c>
      <c r="B413" s="25"/>
      <c r="C413" s="25"/>
      <c r="D413" s="27"/>
      <c r="E413" s="27"/>
      <c r="F413" s="25"/>
      <c r="G413" s="28" t="str">
        <f>IF(B413="","",VLOOKUP(B413,Koder!A$1:B$365,2,FALSE))</f>
        <v/>
      </c>
      <c r="H413" s="25"/>
      <c r="I413" s="25"/>
      <c r="J413" s="25"/>
      <c r="K413" s="27"/>
      <c r="L413" s="27"/>
      <c r="M413" s="29"/>
      <c r="N413" s="25"/>
      <c r="O413" s="29"/>
      <c r="P413" s="25"/>
      <c r="Q413" s="25"/>
      <c r="R413" s="25"/>
      <c r="BL413" s="26" t="str">
        <f t="shared" si="55"/>
        <v/>
      </c>
      <c r="BM413" s="26" t="str">
        <f t="shared" si="56"/>
        <v/>
      </c>
      <c r="BN413" s="26" t="str">
        <f t="shared" si="57"/>
        <v/>
      </c>
      <c r="BO413" s="26" t="str">
        <f t="shared" si="58"/>
        <v/>
      </c>
      <c r="BP413" s="26" t="str">
        <f t="shared" si="59"/>
        <v/>
      </c>
      <c r="BQ413" s="26" t="str">
        <f t="shared" si="60"/>
        <v>-1</v>
      </c>
      <c r="BS413" s="26" t="str">
        <f t="shared" si="61"/>
        <v>-1</v>
      </c>
      <c r="BT413" s="26" t="str">
        <f t="shared" si="62"/>
        <v>-1</v>
      </c>
      <c r="BU413" s="26" t="str">
        <f t="shared" si="63"/>
        <v>-1</v>
      </c>
    </row>
    <row r="414" spans="1:73">
      <c r="A414" s="24" t="str">
        <f>IF(B414="","",IF(AND(B414&gt;1,Rapporteringskod!E414="Hela året"),"ÖVR"&amp;"1-"&amp;Rapporteringskod!A$2&amp;"-"&amp;Rapporteringskod!D$2&amp;"-"&amp;ROW(B413),IF(AND(B414&gt;1,Rapporteringskod!E414="Jan-Okt"),"ÖVR"&amp;"1-"&amp;Rapporteringskod!A$2&amp;"-"&amp;Rapporteringskod!D$2&amp;"-"&amp;ROW(B413),"ÖVR"&amp;"2-"&amp;Rapporteringskod!A$2&amp;"-"&amp;Rapporteringskod!D$2&amp;"-"&amp;ROW(B413))))</f>
        <v/>
      </c>
      <c r="B414" s="25"/>
      <c r="C414" s="25"/>
      <c r="D414" s="27"/>
      <c r="E414" s="27"/>
      <c r="F414" s="25"/>
      <c r="G414" s="28" t="str">
        <f>IF(B414="","",VLOOKUP(B414,Koder!A$1:B$365,2,FALSE))</f>
        <v/>
      </c>
      <c r="H414" s="25"/>
      <c r="I414" s="25"/>
      <c r="J414" s="25"/>
      <c r="K414" s="27"/>
      <c r="L414" s="27"/>
      <c r="M414" s="29"/>
      <c r="N414" s="25"/>
      <c r="O414" s="29"/>
      <c r="P414" s="25"/>
      <c r="Q414" s="25"/>
      <c r="R414" s="25"/>
      <c r="BL414" s="26" t="str">
        <f t="shared" si="55"/>
        <v/>
      </c>
      <c r="BM414" s="26" t="str">
        <f t="shared" si="56"/>
        <v/>
      </c>
      <c r="BN414" s="26" t="str">
        <f t="shared" si="57"/>
        <v/>
      </c>
      <c r="BO414" s="26" t="str">
        <f t="shared" si="58"/>
        <v/>
      </c>
      <c r="BP414" s="26" t="str">
        <f t="shared" si="59"/>
        <v/>
      </c>
      <c r="BQ414" s="26" t="str">
        <f t="shared" si="60"/>
        <v>-1</v>
      </c>
      <c r="BS414" s="26" t="str">
        <f t="shared" si="61"/>
        <v>-1</v>
      </c>
      <c r="BT414" s="26" t="str">
        <f t="shared" si="62"/>
        <v>-1</v>
      </c>
      <c r="BU414" s="26" t="str">
        <f t="shared" si="63"/>
        <v>-1</v>
      </c>
    </row>
    <row r="415" spans="1:73">
      <c r="A415" s="24" t="str">
        <f>IF(B415="","",IF(AND(B415&gt;1,Rapporteringskod!E415="Hela året"),"ÖVR"&amp;"1-"&amp;Rapporteringskod!A$2&amp;"-"&amp;Rapporteringskod!D$2&amp;"-"&amp;ROW(B414),IF(AND(B415&gt;1,Rapporteringskod!E415="Jan-Okt"),"ÖVR"&amp;"1-"&amp;Rapporteringskod!A$2&amp;"-"&amp;Rapporteringskod!D$2&amp;"-"&amp;ROW(B414),"ÖVR"&amp;"2-"&amp;Rapporteringskod!A$2&amp;"-"&amp;Rapporteringskod!D$2&amp;"-"&amp;ROW(B414))))</f>
        <v/>
      </c>
      <c r="B415" s="25"/>
      <c r="C415" s="25"/>
      <c r="D415" s="27"/>
      <c r="E415" s="27"/>
      <c r="F415" s="25"/>
      <c r="G415" s="28" t="str">
        <f>IF(B415="","",VLOOKUP(B415,Koder!A$1:B$365,2,FALSE))</f>
        <v/>
      </c>
      <c r="H415" s="25"/>
      <c r="I415" s="25"/>
      <c r="J415" s="25"/>
      <c r="K415" s="27"/>
      <c r="L415" s="27"/>
      <c r="M415" s="29"/>
      <c r="N415" s="25"/>
      <c r="O415" s="29"/>
      <c r="P415" s="25"/>
      <c r="Q415" s="25"/>
      <c r="R415" s="25"/>
      <c r="BL415" s="26" t="str">
        <f t="shared" si="55"/>
        <v/>
      </c>
      <c r="BM415" s="26" t="str">
        <f t="shared" si="56"/>
        <v/>
      </c>
      <c r="BN415" s="26" t="str">
        <f t="shared" si="57"/>
        <v/>
      </c>
      <c r="BO415" s="26" t="str">
        <f t="shared" si="58"/>
        <v/>
      </c>
      <c r="BP415" s="26" t="str">
        <f t="shared" si="59"/>
        <v/>
      </c>
      <c r="BQ415" s="26" t="str">
        <f t="shared" si="60"/>
        <v>-1</v>
      </c>
      <c r="BS415" s="26" t="str">
        <f t="shared" si="61"/>
        <v>-1</v>
      </c>
      <c r="BT415" s="26" t="str">
        <f t="shared" si="62"/>
        <v>-1</v>
      </c>
      <c r="BU415" s="26" t="str">
        <f t="shared" si="63"/>
        <v>-1</v>
      </c>
    </row>
    <row r="416" spans="1:73">
      <c r="A416" s="24" t="str">
        <f>IF(B416="","",IF(AND(B416&gt;1,Rapporteringskod!E416="Hela året"),"ÖVR"&amp;"1-"&amp;Rapporteringskod!A$2&amp;"-"&amp;Rapporteringskod!D$2&amp;"-"&amp;ROW(B415),IF(AND(B416&gt;1,Rapporteringskod!E416="Jan-Okt"),"ÖVR"&amp;"1-"&amp;Rapporteringskod!A$2&amp;"-"&amp;Rapporteringskod!D$2&amp;"-"&amp;ROW(B415),"ÖVR"&amp;"2-"&amp;Rapporteringskod!A$2&amp;"-"&amp;Rapporteringskod!D$2&amp;"-"&amp;ROW(B415))))</f>
        <v/>
      </c>
      <c r="B416" s="25"/>
      <c r="C416" s="25"/>
      <c r="D416" s="27"/>
      <c r="E416" s="27"/>
      <c r="F416" s="25"/>
      <c r="G416" s="28" t="str">
        <f>IF(B416="","",VLOOKUP(B416,Koder!A$1:B$365,2,FALSE))</f>
        <v/>
      </c>
      <c r="H416" s="25"/>
      <c r="I416" s="25"/>
      <c r="J416" s="25"/>
      <c r="K416" s="27"/>
      <c r="L416" s="27"/>
      <c r="M416" s="29"/>
      <c r="N416" s="25"/>
      <c r="O416" s="29"/>
      <c r="P416" s="25"/>
      <c r="Q416" s="25"/>
      <c r="R416" s="25"/>
      <c r="BL416" s="26" t="str">
        <f t="shared" si="55"/>
        <v/>
      </c>
      <c r="BM416" s="26" t="str">
        <f t="shared" si="56"/>
        <v/>
      </c>
      <c r="BN416" s="26" t="str">
        <f t="shared" si="57"/>
        <v/>
      </c>
      <c r="BO416" s="26" t="str">
        <f t="shared" si="58"/>
        <v/>
      </c>
      <c r="BP416" s="26" t="str">
        <f t="shared" si="59"/>
        <v/>
      </c>
      <c r="BQ416" s="26" t="str">
        <f t="shared" si="60"/>
        <v>-1</v>
      </c>
      <c r="BS416" s="26" t="str">
        <f t="shared" si="61"/>
        <v>-1</v>
      </c>
      <c r="BT416" s="26" t="str">
        <f t="shared" si="62"/>
        <v>-1</v>
      </c>
      <c r="BU416" s="26" t="str">
        <f t="shared" si="63"/>
        <v>-1</v>
      </c>
    </row>
    <row r="417" spans="1:73">
      <c r="A417" s="24" t="str">
        <f>IF(B417="","",IF(AND(B417&gt;1,Rapporteringskod!E417="Hela året"),"ÖVR"&amp;"1-"&amp;Rapporteringskod!A$2&amp;"-"&amp;Rapporteringskod!D$2&amp;"-"&amp;ROW(B416),IF(AND(B417&gt;1,Rapporteringskod!E417="Jan-Okt"),"ÖVR"&amp;"1-"&amp;Rapporteringskod!A$2&amp;"-"&amp;Rapporteringskod!D$2&amp;"-"&amp;ROW(B416),"ÖVR"&amp;"2-"&amp;Rapporteringskod!A$2&amp;"-"&amp;Rapporteringskod!D$2&amp;"-"&amp;ROW(B416))))</f>
        <v/>
      </c>
      <c r="B417" s="25"/>
      <c r="C417" s="25"/>
      <c r="D417" s="27"/>
      <c r="E417" s="27"/>
      <c r="F417" s="25"/>
      <c r="G417" s="28" t="str">
        <f>IF(B417="","",VLOOKUP(B417,Koder!A$1:B$365,2,FALSE))</f>
        <v/>
      </c>
      <c r="H417" s="25"/>
      <c r="I417" s="25"/>
      <c r="J417" s="25"/>
      <c r="K417" s="27"/>
      <c r="L417" s="27"/>
      <c r="M417" s="29"/>
      <c r="N417" s="25"/>
      <c r="O417" s="29"/>
      <c r="P417" s="25"/>
      <c r="Q417" s="25"/>
      <c r="R417" s="25"/>
      <c r="BL417" s="26" t="str">
        <f t="shared" si="55"/>
        <v/>
      </c>
      <c r="BM417" s="26" t="str">
        <f t="shared" si="56"/>
        <v/>
      </c>
      <c r="BN417" s="26" t="str">
        <f t="shared" si="57"/>
        <v/>
      </c>
      <c r="BO417" s="26" t="str">
        <f t="shared" si="58"/>
        <v/>
      </c>
      <c r="BP417" s="26" t="str">
        <f t="shared" si="59"/>
        <v/>
      </c>
      <c r="BQ417" s="26" t="str">
        <f t="shared" si="60"/>
        <v>-1</v>
      </c>
      <c r="BS417" s="26" t="str">
        <f t="shared" si="61"/>
        <v>-1</v>
      </c>
      <c r="BT417" s="26" t="str">
        <f t="shared" si="62"/>
        <v>-1</v>
      </c>
      <c r="BU417" s="26" t="str">
        <f t="shared" si="63"/>
        <v>-1</v>
      </c>
    </row>
    <row r="418" spans="1:73">
      <c r="A418" s="24" t="str">
        <f>IF(B418="","",IF(AND(B418&gt;1,Rapporteringskod!E418="Hela året"),"ÖVR"&amp;"1-"&amp;Rapporteringskod!A$2&amp;"-"&amp;Rapporteringskod!D$2&amp;"-"&amp;ROW(B417),IF(AND(B418&gt;1,Rapporteringskod!E418="Jan-Okt"),"ÖVR"&amp;"1-"&amp;Rapporteringskod!A$2&amp;"-"&amp;Rapporteringskod!D$2&amp;"-"&amp;ROW(B417),"ÖVR"&amp;"2-"&amp;Rapporteringskod!A$2&amp;"-"&amp;Rapporteringskod!D$2&amp;"-"&amp;ROW(B417))))</f>
        <v/>
      </c>
      <c r="B418" s="25"/>
      <c r="C418" s="25"/>
      <c r="D418" s="27"/>
      <c r="E418" s="27"/>
      <c r="F418" s="25"/>
      <c r="G418" s="28" t="str">
        <f>IF(B418="","",VLOOKUP(B418,Koder!A$1:B$365,2,FALSE))</f>
        <v/>
      </c>
      <c r="H418" s="25"/>
      <c r="I418" s="25"/>
      <c r="J418" s="25"/>
      <c r="K418" s="27"/>
      <c r="L418" s="27"/>
      <c r="M418" s="29"/>
      <c r="N418" s="25"/>
      <c r="O418" s="29"/>
      <c r="P418" s="25"/>
      <c r="Q418" s="25"/>
      <c r="R418" s="25"/>
      <c r="BL418" s="26" t="str">
        <f t="shared" si="55"/>
        <v/>
      </c>
      <c r="BM418" s="26" t="str">
        <f t="shared" si="56"/>
        <v/>
      </c>
      <c r="BN418" s="26" t="str">
        <f t="shared" si="57"/>
        <v/>
      </c>
      <c r="BO418" s="26" t="str">
        <f t="shared" si="58"/>
        <v/>
      </c>
      <c r="BP418" s="26" t="str">
        <f t="shared" si="59"/>
        <v/>
      </c>
      <c r="BQ418" s="26" t="str">
        <f t="shared" si="60"/>
        <v>-1</v>
      </c>
      <c r="BS418" s="26" t="str">
        <f t="shared" si="61"/>
        <v>-1</v>
      </c>
      <c r="BT418" s="26" t="str">
        <f t="shared" si="62"/>
        <v>-1</v>
      </c>
      <c r="BU418" s="26" t="str">
        <f t="shared" si="63"/>
        <v>-1</v>
      </c>
    </row>
    <row r="419" spans="1:73">
      <c r="A419" s="24" t="str">
        <f>IF(B419="","",IF(AND(B419&gt;1,Rapporteringskod!E419="Hela året"),"ÖVR"&amp;"1-"&amp;Rapporteringskod!A$2&amp;"-"&amp;Rapporteringskod!D$2&amp;"-"&amp;ROW(B418),IF(AND(B419&gt;1,Rapporteringskod!E419="Jan-Okt"),"ÖVR"&amp;"1-"&amp;Rapporteringskod!A$2&amp;"-"&amp;Rapporteringskod!D$2&amp;"-"&amp;ROW(B418),"ÖVR"&amp;"2-"&amp;Rapporteringskod!A$2&amp;"-"&amp;Rapporteringskod!D$2&amp;"-"&amp;ROW(B418))))</f>
        <v/>
      </c>
      <c r="B419" s="25"/>
      <c r="C419" s="25"/>
      <c r="D419" s="27"/>
      <c r="E419" s="27"/>
      <c r="F419" s="25"/>
      <c r="G419" s="28" t="str">
        <f>IF(B419="","",VLOOKUP(B419,Koder!A$1:B$365,2,FALSE))</f>
        <v/>
      </c>
      <c r="H419" s="25"/>
      <c r="I419" s="25"/>
      <c r="J419" s="25"/>
      <c r="K419" s="27"/>
      <c r="L419" s="27"/>
      <c r="M419" s="29"/>
      <c r="N419" s="25"/>
      <c r="O419" s="29"/>
      <c r="P419" s="25"/>
      <c r="Q419" s="25"/>
      <c r="R419" s="25"/>
      <c r="BL419" s="26" t="str">
        <f t="shared" si="55"/>
        <v/>
      </c>
      <c r="BM419" s="26" t="str">
        <f t="shared" si="56"/>
        <v/>
      </c>
      <c r="BN419" s="26" t="str">
        <f t="shared" si="57"/>
        <v/>
      </c>
      <c r="BO419" s="26" t="str">
        <f t="shared" si="58"/>
        <v/>
      </c>
      <c r="BP419" s="26" t="str">
        <f t="shared" si="59"/>
        <v/>
      </c>
      <c r="BQ419" s="26" t="str">
        <f t="shared" si="60"/>
        <v>-1</v>
      </c>
      <c r="BS419" s="26" t="str">
        <f t="shared" si="61"/>
        <v>-1</v>
      </c>
      <c r="BT419" s="26" t="str">
        <f t="shared" si="62"/>
        <v>-1</v>
      </c>
      <c r="BU419" s="26" t="str">
        <f t="shared" si="63"/>
        <v>-1</v>
      </c>
    </row>
    <row r="420" spans="1:73">
      <c r="A420" s="24" t="str">
        <f>IF(B420="","",IF(AND(B420&gt;1,Rapporteringskod!E420="Hela året"),"ÖVR"&amp;"1-"&amp;Rapporteringskod!A$2&amp;"-"&amp;Rapporteringskod!D$2&amp;"-"&amp;ROW(B419),IF(AND(B420&gt;1,Rapporteringskod!E420="Jan-Okt"),"ÖVR"&amp;"1-"&amp;Rapporteringskod!A$2&amp;"-"&amp;Rapporteringskod!D$2&amp;"-"&amp;ROW(B419),"ÖVR"&amp;"2-"&amp;Rapporteringskod!A$2&amp;"-"&amp;Rapporteringskod!D$2&amp;"-"&amp;ROW(B419))))</f>
        <v/>
      </c>
      <c r="B420" s="25"/>
      <c r="C420" s="25"/>
      <c r="D420" s="27"/>
      <c r="E420" s="27"/>
      <c r="F420" s="25"/>
      <c r="G420" s="28" t="str">
        <f>IF(B420="","",VLOOKUP(B420,Koder!A$1:B$365,2,FALSE))</f>
        <v/>
      </c>
      <c r="H420" s="25"/>
      <c r="I420" s="25"/>
      <c r="J420" s="25"/>
      <c r="K420" s="27"/>
      <c r="L420" s="27"/>
      <c r="M420" s="29"/>
      <c r="N420" s="25"/>
      <c r="O420" s="29"/>
      <c r="P420" s="25"/>
      <c r="Q420" s="25"/>
      <c r="R420" s="25"/>
      <c r="BL420" s="26" t="str">
        <f t="shared" si="55"/>
        <v/>
      </c>
      <c r="BM420" s="26" t="str">
        <f t="shared" si="56"/>
        <v/>
      </c>
      <c r="BN420" s="26" t="str">
        <f t="shared" si="57"/>
        <v/>
      </c>
      <c r="BO420" s="26" t="str">
        <f t="shared" si="58"/>
        <v/>
      </c>
      <c r="BP420" s="26" t="str">
        <f t="shared" si="59"/>
        <v/>
      </c>
      <c r="BQ420" s="26" t="str">
        <f t="shared" si="60"/>
        <v>-1</v>
      </c>
      <c r="BS420" s="26" t="str">
        <f t="shared" si="61"/>
        <v>-1</v>
      </c>
      <c r="BT420" s="26" t="str">
        <f t="shared" si="62"/>
        <v>-1</v>
      </c>
      <c r="BU420" s="26" t="str">
        <f t="shared" si="63"/>
        <v>-1</v>
      </c>
    </row>
    <row r="421" spans="1:73">
      <c r="A421" s="24" t="str">
        <f>IF(B421="","",IF(AND(B421&gt;1,Rapporteringskod!E421="Hela året"),"ÖVR"&amp;"1-"&amp;Rapporteringskod!A$2&amp;"-"&amp;Rapporteringskod!D$2&amp;"-"&amp;ROW(B420),IF(AND(B421&gt;1,Rapporteringskod!E421="Jan-Okt"),"ÖVR"&amp;"1-"&amp;Rapporteringskod!A$2&amp;"-"&amp;Rapporteringskod!D$2&amp;"-"&amp;ROW(B420),"ÖVR"&amp;"2-"&amp;Rapporteringskod!A$2&amp;"-"&amp;Rapporteringskod!D$2&amp;"-"&amp;ROW(B420))))</f>
        <v/>
      </c>
      <c r="B421" s="25"/>
      <c r="C421" s="25"/>
      <c r="D421" s="27"/>
      <c r="E421" s="27"/>
      <c r="F421" s="25"/>
      <c r="G421" s="28" t="str">
        <f>IF(B421="","",VLOOKUP(B421,Koder!A$1:B$365,2,FALSE))</f>
        <v/>
      </c>
      <c r="H421" s="25"/>
      <c r="I421" s="25"/>
      <c r="J421" s="25"/>
      <c r="K421" s="27"/>
      <c r="L421" s="27"/>
      <c r="M421" s="29"/>
      <c r="N421" s="25"/>
      <c r="O421" s="29"/>
      <c r="P421" s="25"/>
      <c r="Q421" s="25"/>
      <c r="R421" s="25"/>
      <c r="BL421" s="26" t="str">
        <f t="shared" si="55"/>
        <v/>
      </c>
      <c r="BM421" s="26" t="str">
        <f t="shared" si="56"/>
        <v/>
      </c>
      <c r="BN421" s="26" t="str">
        <f t="shared" si="57"/>
        <v/>
      </c>
      <c r="BO421" s="26" t="str">
        <f t="shared" si="58"/>
        <v/>
      </c>
      <c r="BP421" s="26" t="str">
        <f t="shared" si="59"/>
        <v/>
      </c>
      <c r="BQ421" s="26" t="str">
        <f t="shared" si="60"/>
        <v>-1</v>
      </c>
      <c r="BS421" s="26" t="str">
        <f t="shared" si="61"/>
        <v>-1</v>
      </c>
      <c r="BT421" s="26" t="str">
        <f t="shared" si="62"/>
        <v>-1</v>
      </c>
      <c r="BU421" s="26" t="str">
        <f t="shared" si="63"/>
        <v>-1</v>
      </c>
    </row>
    <row r="422" spans="1:73">
      <c r="A422" s="24" t="str">
        <f>IF(B422="","",IF(AND(B422&gt;1,Rapporteringskod!E422="Hela året"),"ÖVR"&amp;"1-"&amp;Rapporteringskod!A$2&amp;"-"&amp;Rapporteringskod!D$2&amp;"-"&amp;ROW(B421),IF(AND(B422&gt;1,Rapporteringskod!E422="Jan-Okt"),"ÖVR"&amp;"1-"&amp;Rapporteringskod!A$2&amp;"-"&amp;Rapporteringskod!D$2&amp;"-"&amp;ROW(B421),"ÖVR"&amp;"2-"&amp;Rapporteringskod!A$2&amp;"-"&amp;Rapporteringskod!D$2&amp;"-"&amp;ROW(B421))))</f>
        <v/>
      </c>
      <c r="B422" s="25"/>
      <c r="C422" s="25"/>
      <c r="D422" s="27"/>
      <c r="E422" s="27"/>
      <c r="F422" s="25"/>
      <c r="G422" s="28" t="str">
        <f>IF(B422="","",VLOOKUP(B422,Koder!A$1:B$365,2,FALSE))</f>
        <v/>
      </c>
      <c r="H422" s="25"/>
      <c r="I422" s="25"/>
      <c r="J422" s="25"/>
      <c r="K422" s="27"/>
      <c r="L422" s="27"/>
      <c r="M422" s="29"/>
      <c r="N422" s="25"/>
      <c r="O422" s="29"/>
      <c r="P422" s="25"/>
      <c r="Q422" s="25"/>
      <c r="R422" s="25"/>
      <c r="BL422" s="26" t="str">
        <f t="shared" si="55"/>
        <v/>
      </c>
      <c r="BM422" s="26" t="str">
        <f t="shared" si="56"/>
        <v/>
      </c>
      <c r="BN422" s="26" t="str">
        <f t="shared" si="57"/>
        <v/>
      </c>
      <c r="BO422" s="26" t="str">
        <f t="shared" si="58"/>
        <v/>
      </c>
      <c r="BP422" s="26" t="str">
        <f t="shared" si="59"/>
        <v/>
      </c>
      <c r="BQ422" s="26" t="str">
        <f t="shared" si="60"/>
        <v>-1</v>
      </c>
      <c r="BS422" s="26" t="str">
        <f t="shared" si="61"/>
        <v>-1</v>
      </c>
      <c r="BT422" s="26" t="str">
        <f t="shared" si="62"/>
        <v>-1</v>
      </c>
      <c r="BU422" s="26" t="str">
        <f t="shared" si="63"/>
        <v>-1</v>
      </c>
    </row>
    <row r="423" spans="1:73">
      <c r="A423" s="24" t="str">
        <f>IF(B423="","",IF(AND(B423&gt;1,Rapporteringskod!E423="Hela året"),"ÖVR"&amp;"1-"&amp;Rapporteringskod!A$2&amp;"-"&amp;Rapporteringskod!D$2&amp;"-"&amp;ROW(B422),IF(AND(B423&gt;1,Rapporteringskod!E423="Jan-Okt"),"ÖVR"&amp;"1-"&amp;Rapporteringskod!A$2&amp;"-"&amp;Rapporteringskod!D$2&amp;"-"&amp;ROW(B422),"ÖVR"&amp;"2-"&amp;Rapporteringskod!A$2&amp;"-"&amp;Rapporteringskod!D$2&amp;"-"&amp;ROW(B422))))</f>
        <v/>
      </c>
      <c r="B423" s="25"/>
      <c r="C423" s="25"/>
      <c r="D423" s="27"/>
      <c r="E423" s="27"/>
      <c r="F423" s="25"/>
      <c r="G423" s="28" t="str">
        <f>IF(B423="","",VLOOKUP(B423,Koder!A$1:B$365,2,FALSE))</f>
        <v/>
      </c>
      <c r="H423" s="25"/>
      <c r="I423" s="25"/>
      <c r="J423" s="25"/>
      <c r="K423" s="27"/>
      <c r="L423" s="27"/>
      <c r="M423" s="29"/>
      <c r="N423" s="25"/>
      <c r="O423" s="29"/>
      <c r="P423" s="25"/>
      <c r="Q423" s="25"/>
      <c r="R423" s="25"/>
      <c r="BL423" s="26" t="str">
        <f t="shared" si="55"/>
        <v/>
      </c>
      <c r="BM423" s="26" t="str">
        <f t="shared" si="56"/>
        <v/>
      </c>
      <c r="BN423" s="26" t="str">
        <f t="shared" si="57"/>
        <v/>
      </c>
      <c r="BO423" s="26" t="str">
        <f t="shared" si="58"/>
        <v/>
      </c>
      <c r="BP423" s="26" t="str">
        <f t="shared" si="59"/>
        <v/>
      </c>
      <c r="BQ423" s="26" t="str">
        <f t="shared" si="60"/>
        <v>-1</v>
      </c>
      <c r="BS423" s="26" t="str">
        <f t="shared" si="61"/>
        <v>-1</v>
      </c>
      <c r="BT423" s="26" t="str">
        <f t="shared" si="62"/>
        <v>-1</v>
      </c>
      <c r="BU423" s="26" t="str">
        <f t="shared" si="63"/>
        <v>-1</v>
      </c>
    </row>
    <row r="424" spans="1:73">
      <c r="A424" s="24" t="str">
        <f>IF(B424="","",IF(AND(B424&gt;1,Rapporteringskod!E424="Hela året"),"ÖVR"&amp;"1-"&amp;Rapporteringskod!A$2&amp;"-"&amp;Rapporteringskod!D$2&amp;"-"&amp;ROW(B423),IF(AND(B424&gt;1,Rapporteringskod!E424="Jan-Okt"),"ÖVR"&amp;"1-"&amp;Rapporteringskod!A$2&amp;"-"&amp;Rapporteringskod!D$2&amp;"-"&amp;ROW(B423),"ÖVR"&amp;"2-"&amp;Rapporteringskod!A$2&amp;"-"&amp;Rapporteringskod!D$2&amp;"-"&amp;ROW(B423))))</f>
        <v/>
      </c>
      <c r="B424" s="25"/>
      <c r="C424" s="25"/>
      <c r="D424" s="27"/>
      <c r="E424" s="27"/>
      <c r="F424" s="25"/>
      <c r="G424" s="28" t="str">
        <f>IF(B424="","",VLOOKUP(B424,Koder!A$1:B$365,2,FALSE))</f>
        <v/>
      </c>
      <c r="H424" s="25"/>
      <c r="I424" s="25"/>
      <c r="J424" s="25"/>
      <c r="K424" s="27"/>
      <c r="L424" s="27"/>
      <c r="M424" s="29"/>
      <c r="N424" s="25"/>
      <c r="O424" s="29"/>
      <c r="P424" s="25"/>
      <c r="Q424" s="25"/>
      <c r="R424" s="25"/>
      <c r="BL424" s="26" t="str">
        <f t="shared" si="55"/>
        <v/>
      </c>
      <c r="BM424" s="26" t="str">
        <f t="shared" si="56"/>
        <v/>
      </c>
      <c r="BN424" s="26" t="str">
        <f t="shared" si="57"/>
        <v/>
      </c>
      <c r="BO424" s="26" t="str">
        <f t="shared" si="58"/>
        <v/>
      </c>
      <c r="BP424" s="26" t="str">
        <f t="shared" si="59"/>
        <v/>
      </c>
      <c r="BQ424" s="26" t="str">
        <f t="shared" si="60"/>
        <v>-1</v>
      </c>
      <c r="BS424" s="26" t="str">
        <f t="shared" si="61"/>
        <v>-1</v>
      </c>
      <c r="BT424" s="26" t="str">
        <f t="shared" si="62"/>
        <v>-1</v>
      </c>
      <c r="BU424" s="26" t="str">
        <f t="shared" si="63"/>
        <v>-1</v>
      </c>
    </row>
    <row r="425" spans="1:73">
      <c r="A425" s="24" t="str">
        <f>IF(B425="","",IF(AND(B425&gt;1,Rapporteringskod!E425="Hela året"),"ÖVR"&amp;"1-"&amp;Rapporteringskod!A$2&amp;"-"&amp;Rapporteringskod!D$2&amp;"-"&amp;ROW(B424),IF(AND(B425&gt;1,Rapporteringskod!E425="Jan-Okt"),"ÖVR"&amp;"1-"&amp;Rapporteringskod!A$2&amp;"-"&amp;Rapporteringskod!D$2&amp;"-"&amp;ROW(B424),"ÖVR"&amp;"2-"&amp;Rapporteringskod!A$2&amp;"-"&amp;Rapporteringskod!D$2&amp;"-"&amp;ROW(B424))))</f>
        <v/>
      </c>
      <c r="B425" s="25"/>
      <c r="C425" s="25"/>
      <c r="D425" s="27"/>
      <c r="E425" s="27"/>
      <c r="F425" s="25"/>
      <c r="G425" s="28" t="str">
        <f>IF(B425="","",VLOOKUP(B425,Koder!A$1:B$365,2,FALSE))</f>
        <v/>
      </c>
      <c r="H425" s="25"/>
      <c r="I425" s="25"/>
      <c r="J425" s="25"/>
      <c r="K425" s="27"/>
      <c r="L425" s="27"/>
      <c r="M425" s="29"/>
      <c r="N425" s="25"/>
      <c r="O425" s="29"/>
      <c r="P425" s="25"/>
      <c r="Q425" s="25"/>
      <c r="R425" s="25"/>
      <c r="BL425" s="26" t="str">
        <f t="shared" si="55"/>
        <v/>
      </c>
      <c r="BM425" s="26" t="str">
        <f t="shared" si="56"/>
        <v/>
      </c>
      <c r="BN425" s="26" t="str">
        <f t="shared" si="57"/>
        <v/>
      </c>
      <c r="BO425" s="26" t="str">
        <f t="shared" si="58"/>
        <v/>
      </c>
      <c r="BP425" s="26" t="str">
        <f t="shared" si="59"/>
        <v/>
      </c>
      <c r="BQ425" s="26" t="str">
        <f t="shared" si="60"/>
        <v>-1</v>
      </c>
      <c r="BS425" s="26" t="str">
        <f t="shared" si="61"/>
        <v>-1</v>
      </c>
      <c r="BT425" s="26" t="str">
        <f t="shared" si="62"/>
        <v>-1</v>
      </c>
      <c r="BU425" s="26" t="str">
        <f t="shared" si="63"/>
        <v>-1</v>
      </c>
    </row>
    <row r="426" spans="1:73">
      <c r="A426" s="24" t="str">
        <f>IF(B426="","",IF(AND(B426&gt;1,Rapporteringskod!E426="Hela året"),"ÖVR"&amp;"1-"&amp;Rapporteringskod!A$2&amp;"-"&amp;Rapporteringskod!D$2&amp;"-"&amp;ROW(B425),IF(AND(B426&gt;1,Rapporteringskod!E426="Jan-Okt"),"ÖVR"&amp;"1-"&amp;Rapporteringskod!A$2&amp;"-"&amp;Rapporteringskod!D$2&amp;"-"&amp;ROW(B425),"ÖVR"&amp;"2-"&amp;Rapporteringskod!A$2&amp;"-"&amp;Rapporteringskod!D$2&amp;"-"&amp;ROW(B425))))</f>
        <v/>
      </c>
      <c r="B426" s="25"/>
      <c r="C426" s="25"/>
      <c r="D426" s="27"/>
      <c r="E426" s="27"/>
      <c r="F426" s="25"/>
      <c r="G426" s="28" t="str">
        <f>IF(B426="","",VLOOKUP(B426,Koder!A$1:B$365,2,FALSE))</f>
        <v/>
      </c>
      <c r="H426" s="25"/>
      <c r="I426" s="25"/>
      <c r="J426" s="25"/>
      <c r="K426" s="27"/>
      <c r="L426" s="27"/>
      <c r="M426" s="29"/>
      <c r="N426" s="25"/>
      <c r="O426" s="29"/>
      <c r="P426" s="25"/>
      <c r="Q426" s="25"/>
      <c r="R426" s="25"/>
      <c r="BL426" s="26" t="str">
        <f t="shared" si="55"/>
        <v/>
      </c>
      <c r="BM426" s="26" t="str">
        <f t="shared" si="56"/>
        <v/>
      </c>
      <c r="BN426" s="26" t="str">
        <f t="shared" si="57"/>
        <v/>
      </c>
      <c r="BO426" s="26" t="str">
        <f t="shared" si="58"/>
        <v/>
      </c>
      <c r="BP426" s="26" t="str">
        <f t="shared" si="59"/>
        <v/>
      </c>
      <c r="BQ426" s="26" t="str">
        <f t="shared" si="60"/>
        <v>-1</v>
      </c>
      <c r="BS426" s="26" t="str">
        <f t="shared" si="61"/>
        <v>-1</v>
      </c>
      <c r="BT426" s="26" t="str">
        <f t="shared" si="62"/>
        <v>-1</v>
      </c>
      <c r="BU426" s="26" t="str">
        <f t="shared" si="63"/>
        <v>-1</v>
      </c>
    </row>
    <row r="427" spans="1:73">
      <c r="A427" s="24" t="str">
        <f>IF(B427="","",IF(AND(B427&gt;1,Rapporteringskod!E427="Hela året"),"ÖVR"&amp;"1-"&amp;Rapporteringskod!A$2&amp;"-"&amp;Rapporteringskod!D$2&amp;"-"&amp;ROW(B426),IF(AND(B427&gt;1,Rapporteringskod!E427="Jan-Okt"),"ÖVR"&amp;"1-"&amp;Rapporteringskod!A$2&amp;"-"&amp;Rapporteringskod!D$2&amp;"-"&amp;ROW(B426),"ÖVR"&amp;"2-"&amp;Rapporteringskod!A$2&amp;"-"&amp;Rapporteringskod!D$2&amp;"-"&amp;ROW(B426))))</f>
        <v/>
      </c>
      <c r="B427" s="25"/>
      <c r="C427" s="25"/>
      <c r="D427" s="27"/>
      <c r="E427" s="27"/>
      <c r="F427" s="25"/>
      <c r="G427" s="28" t="str">
        <f>IF(B427="","",VLOOKUP(B427,Koder!A$1:B$365,2,FALSE))</f>
        <v/>
      </c>
      <c r="H427" s="25"/>
      <c r="I427" s="25"/>
      <c r="J427" s="25"/>
      <c r="K427" s="27"/>
      <c r="L427" s="27"/>
      <c r="M427" s="29"/>
      <c r="N427" s="25"/>
      <c r="O427" s="29"/>
      <c r="P427" s="25"/>
      <c r="Q427" s="25"/>
      <c r="R427" s="25"/>
      <c r="BL427" s="26" t="str">
        <f t="shared" si="55"/>
        <v/>
      </c>
      <c r="BM427" s="26" t="str">
        <f t="shared" si="56"/>
        <v/>
      </c>
      <c r="BN427" s="26" t="str">
        <f t="shared" si="57"/>
        <v/>
      </c>
      <c r="BO427" s="26" t="str">
        <f t="shared" si="58"/>
        <v/>
      </c>
      <c r="BP427" s="26" t="str">
        <f t="shared" si="59"/>
        <v/>
      </c>
      <c r="BQ427" s="26" t="str">
        <f t="shared" si="60"/>
        <v>-1</v>
      </c>
      <c r="BS427" s="26" t="str">
        <f t="shared" si="61"/>
        <v>-1</v>
      </c>
      <c r="BT427" s="26" t="str">
        <f t="shared" si="62"/>
        <v>-1</v>
      </c>
      <c r="BU427" s="26" t="str">
        <f t="shared" si="63"/>
        <v>-1</v>
      </c>
    </row>
    <row r="428" spans="1:73">
      <c r="A428" s="24" t="str">
        <f>IF(B428="","",IF(AND(B428&gt;1,Rapporteringskod!E428="Hela året"),"ÖVR"&amp;"1-"&amp;Rapporteringskod!A$2&amp;"-"&amp;Rapporteringskod!D$2&amp;"-"&amp;ROW(B427),IF(AND(B428&gt;1,Rapporteringskod!E428="Jan-Okt"),"ÖVR"&amp;"1-"&amp;Rapporteringskod!A$2&amp;"-"&amp;Rapporteringskod!D$2&amp;"-"&amp;ROW(B427),"ÖVR"&amp;"2-"&amp;Rapporteringskod!A$2&amp;"-"&amp;Rapporteringskod!D$2&amp;"-"&amp;ROW(B427))))</f>
        <v/>
      </c>
      <c r="B428" s="25"/>
      <c r="C428" s="25"/>
      <c r="D428" s="27"/>
      <c r="E428" s="27"/>
      <c r="F428" s="25"/>
      <c r="G428" s="28" t="str">
        <f>IF(B428="","",VLOOKUP(B428,Koder!A$1:B$365,2,FALSE))</f>
        <v/>
      </c>
      <c r="H428" s="25"/>
      <c r="I428" s="25"/>
      <c r="J428" s="25"/>
      <c r="K428" s="27"/>
      <c r="L428" s="27"/>
      <c r="M428" s="29"/>
      <c r="N428" s="25"/>
      <c r="O428" s="29"/>
      <c r="P428" s="25"/>
      <c r="Q428" s="25"/>
      <c r="R428" s="25"/>
      <c r="BL428" s="26" t="str">
        <f t="shared" si="55"/>
        <v/>
      </c>
      <c r="BM428" s="26" t="str">
        <f t="shared" si="56"/>
        <v/>
      </c>
      <c r="BN428" s="26" t="str">
        <f t="shared" si="57"/>
        <v/>
      </c>
      <c r="BO428" s="26" t="str">
        <f t="shared" si="58"/>
        <v/>
      </c>
      <c r="BP428" s="26" t="str">
        <f t="shared" si="59"/>
        <v/>
      </c>
      <c r="BQ428" s="26" t="str">
        <f t="shared" si="60"/>
        <v>-1</v>
      </c>
      <c r="BS428" s="26" t="str">
        <f t="shared" si="61"/>
        <v>-1</v>
      </c>
      <c r="BT428" s="26" t="str">
        <f t="shared" si="62"/>
        <v>-1</v>
      </c>
      <c r="BU428" s="26" t="str">
        <f t="shared" si="63"/>
        <v>-1</v>
      </c>
    </row>
    <row r="429" spans="1:73">
      <c r="A429" s="24" t="str">
        <f>IF(B429="","",IF(AND(B429&gt;1,Rapporteringskod!E429="Hela året"),"ÖVR"&amp;"1-"&amp;Rapporteringskod!A$2&amp;"-"&amp;Rapporteringskod!D$2&amp;"-"&amp;ROW(B428),IF(AND(B429&gt;1,Rapporteringskod!E429="Jan-Okt"),"ÖVR"&amp;"1-"&amp;Rapporteringskod!A$2&amp;"-"&amp;Rapporteringskod!D$2&amp;"-"&amp;ROW(B428),"ÖVR"&amp;"2-"&amp;Rapporteringskod!A$2&amp;"-"&amp;Rapporteringskod!D$2&amp;"-"&amp;ROW(B428))))</f>
        <v/>
      </c>
      <c r="B429" s="25"/>
      <c r="C429" s="25"/>
      <c r="D429" s="27"/>
      <c r="E429" s="27"/>
      <c r="F429" s="25"/>
      <c r="G429" s="28" t="str">
        <f>IF(B429="","",VLOOKUP(B429,Koder!A$1:B$365,2,FALSE))</f>
        <v/>
      </c>
      <c r="H429" s="25"/>
      <c r="I429" s="25"/>
      <c r="J429" s="25"/>
      <c r="K429" s="27"/>
      <c r="L429" s="27"/>
      <c r="M429" s="29"/>
      <c r="N429" s="25"/>
      <c r="O429" s="29"/>
      <c r="P429" s="25"/>
      <c r="Q429" s="25"/>
      <c r="R429" s="25"/>
      <c r="BL429" s="26" t="str">
        <f t="shared" si="55"/>
        <v/>
      </c>
      <c r="BM429" s="26" t="str">
        <f t="shared" si="56"/>
        <v/>
      </c>
      <c r="BN429" s="26" t="str">
        <f t="shared" si="57"/>
        <v/>
      </c>
      <c r="BO429" s="26" t="str">
        <f t="shared" si="58"/>
        <v/>
      </c>
      <c r="BP429" s="26" t="str">
        <f t="shared" si="59"/>
        <v/>
      </c>
      <c r="BQ429" s="26" t="str">
        <f t="shared" si="60"/>
        <v>-1</v>
      </c>
      <c r="BS429" s="26" t="str">
        <f t="shared" si="61"/>
        <v>-1</v>
      </c>
      <c r="BT429" s="26" t="str">
        <f t="shared" si="62"/>
        <v>-1</v>
      </c>
      <c r="BU429" s="26" t="str">
        <f t="shared" si="63"/>
        <v>-1</v>
      </c>
    </row>
    <row r="430" spans="1:73">
      <c r="A430" s="24" t="str">
        <f>IF(B430="","",IF(AND(B430&gt;1,Rapporteringskod!E430="Hela året"),"ÖVR"&amp;"1-"&amp;Rapporteringskod!A$2&amp;"-"&amp;Rapporteringskod!D$2&amp;"-"&amp;ROW(B429),IF(AND(B430&gt;1,Rapporteringskod!E430="Jan-Okt"),"ÖVR"&amp;"1-"&amp;Rapporteringskod!A$2&amp;"-"&amp;Rapporteringskod!D$2&amp;"-"&amp;ROW(B429),"ÖVR"&amp;"2-"&amp;Rapporteringskod!A$2&amp;"-"&amp;Rapporteringskod!D$2&amp;"-"&amp;ROW(B429))))</f>
        <v/>
      </c>
      <c r="B430" s="25"/>
      <c r="C430" s="25"/>
      <c r="D430" s="27"/>
      <c r="E430" s="27"/>
      <c r="F430" s="25"/>
      <c r="G430" s="28" t="str">
        <f>IF(B430="","",VLOOKUP(B430,Koder!A$1:B$365,2,FALSE))</f>
        <v/>
      </c>
      <c r="H430" s="25"/>
      <c r="I430" s="25"/>
      <c r="J430" s="25"/>
      <c r="K430" s="27"/>
      <c r="L430" s="27"/>
      <c r="M430" s="29"/>
      <c r="N430" s="25"/>
      <c r="O430" s="29"/>
      <c r="P430" s="25"/>
      <c r="Q430" s="25"/>
      <c r="R430" s="25"/>
      <c r="BL430" s="26" t="str">
        <f t="shared" si="55"/>
        <v/>
      </c>
      <c r="BM430" s="26" t="str">
        <f t="shared" si="56"/>
        <v/>
      </c>
      <c r="BN430" s="26" t="str">
        <f t="shared" si="57"/>
        <v/>
      </c>
      <c r="BO430" s="26" t="str">
        <f t="shared" si="58"/>
        <v/>
      </c>
      <c r="BP430" s="26" t="str">
        <f t="shared" si="59"/>
        <v/>
      </c>
      <c r="BQ430" s="26" t="str">
        <f t="shared" si="60"/>
        <v>-1</v>
      </c>
      <c r="BS430" s="26" t="str">
        <f t="shared" si="61"/>
        <v>-1</v>
      </c>
      <c r="BT430" s="26" t="str">
        <f t="shared" si="62"/>
        <v>-1</v>
      </c>
      <c r="BU430" s="26" t="str">
        <f t="shared" si="63"/>
        <v>-1</v>
      </c>
    </row>
    <row r="431" spans="1:73">
      <c r="A431" s="24" t="str">
        <f>IF(B431="","",IF(AND(B431&gt;1,Rapporteringskod!E431="Hela året"),"ÖVR"&amp;"1-"&amp;Rapporteringskod!A$2&amp;"-"&amp;Rapporteringskod!D$2&amp;"-"&amp;ROW(B430),IF(AND(B431&gt;1,Rapporteringskod!E431="Jan-Okt"),"ÖVR"&amp;"1-"&amp;Rapporteringskod!A$2&amp;"-"&amp;Rapporteringskod!D$2&amp;"-"&amp;ROW(B430),"ÖVR"&amp;"2-"&amp;Rapporteringskod!A$2&amp;"-"&amp;Rapporteringskod!D$2&amp;"-"&amp;ROW(B430))))</f>
        <v/>
      </c>
      <c r="B431" s="25"/>
      <c r="C431" s="25"/>
      <c r="D431" s="27"/>
      <c r="E431" s="27"/>
      <c r="F431" s="25"/>
      <c r="G431" s="28" t="str">
        <f>IF(B431="","",VLOOKUP(B431,Koder!A$1:B$365,2,FALSE))</f>
        <v/>
      </c>
      <c r="H431" s="25"/>
      <c r="I431" s="25"/>
      <c r="J431" s="25"/>
      <c r="K431" s="27"/>
      <c r="L431" s="27"/>
      <c r="M431" s="29"/>
      <c r="N431" s="25"/>
      <c r="O431" s="29"/>
      <c r="P431" s="25"/>
      <c r="Q431" s="25"/>
      <c r="R431" s="25"/>
      <c r="BL431" s="26" t="str">
        <f t="shared" si="55"/>
        <v/>
      </c>
      <c r="BM431" s="26" t="str">
        <f t="shared" si="56"/>
        <v/>
      </c>
      <c r="BN431" s="26" t="str">
        <f t="shared" si="57"/>
        <v/>
      </c>
      <c r="BO431" s="26" t="str">
        <f t="shared" si="58"/>
        <v/>
      </c>
      <c r="BP431" s="26" t="str">
        <f t="shared" si="59"/>
        <v/>
      </c>
      <c r="BQ431" s="26" t="str">
        <f t="shared" si="60"/>
        <v>-1</v>
      </c>
      <c r="BS431" s="26" t="str">
        <f t="shared" si="61"/>
        <v>-1</v>
      </c>
      <c r="BT431" s="26" t="str">
        <f t="shared" si="62"/>
        <v>-1</v>
      </c>
      <c r="BU431" s="26" t="str">
        <f t="shared" si="63"/>
        <v>-1</v>
      </c>
    </row>
    <row r="432" spans="1:73">
      <c r="A432" s="24" t="str">
        <f>IF(B432="","",IF(AND(B432&gt;1,Rapporteringskod!E432="Hela året"),"ÖVR"&amp;"1-"&amp;Rapporteringskod!A$2&amp;"-"&amp;Rapporteringskod!D$2&amp;"-"&amp;ROW(B431),IF(AND(B432&gt;1,Rapporteringskod!E432="Jan-Okt"),"ÖVR"&amp;"1-"&amp;Rapporteringskod!A$2&amp;"-"&amp;Rapporteringskod!D$2&amp;"-"&amp;ROW(B431),"ÖVR"&amp;"2-"&amp;Rapporteringskod!A$2&amp;"-"&amp;Rapporteringskod!D$2&amp;"-"&amp;ROW(B431))))</f>
        <v/>
      </c>
      <c r="B432" s="25"/>
      <c r="C432" s="25"/>
      <c r="D432" s="27"/>
      <c r="E432" s="27"/>
      <c r="F432" s="25"/>
      <c r="G432" s="28" t="str">
        <f>IF(B432="","",VLOOKUP(B432,Koder!A$1:B$365,2,FALSE))</f>
        <v/>
      </c>
      <c r="H432" s="25"/>
      <c r="I432" s="25"/>
      <c r="J432" s="25"/>
      <c r="K432" s="27"/>
      <c r="L432" s="27"/>
      <c r="M432" s="29"/>
      <c r="N432" s="25"/>
      <c r="O432" s="29"/>
      <c r="P432" s="25"/>
      <c r="Q432" s="25"/>
      <c r="R432" s="25"/>
      <c r="BL432" s="26" t="str">
        <f t="shared" si="55"/>
        <v/>
      </c>
      <c r="BM432" s="26" t="str">
        <f t="shared" si="56"/>
        <v/>
      </c>
      <c r="BN432" s="26" t="str">
        <f t="shared" si="57"/>
        <v/>
      </c>
      <c r="BO432" s="26" t="str">
        <f t="shared" si="58"/>
        <v/>
      </c>
      <c r="BP432" s="26" t="str">
        <f t="shared" si="59"/>
        <v/>
      </c>
      <c r="BQ432" s="26" t="str">
        <f t="shared" si="60"/>
        <v>-1</v>
      </c>
      <c r="BS432" s="26" t="str">
        <f t="shared" si="61"/>
        <v>-1</v>
      </c>
      <c r="BT432" s="26" t="str">
        <f t="shared" si="62"/>
        <v>-1</v>
      </c>
      <c r="BU432" s="26" t="str">
        <f t="shared" si="63"/>
        <v>-1</v>
      </c>
    </row>
    <row r="433" spans="1:73">
      <c r="A433" s="24" t="str">
        <f>IF(B433="","",IF(AND(B433&gt;1,Rapporteringskod!E433="Hela året"),"ÖVR"&amp;"1-"&amp;Rapporteringskod!A$2&amp;"-"&amp;Rapporteringskod!D$2&amp;"-"&amp;ROW(B432),IF(AND(B433&gt;1,Rapporteringskod!E433="Jan-Okt"),"ÖVR"&amp;"1-"&amp;Rapporteringskod!A$2&amp;"-"&amp;Rapporteringskod!D$2&amp;"-"&amp;ROW(B432),"ÖVR"&amp;"2-"&amp;Rapporteringskod!A$2&amp;"-"&amp;Rapporteringskod!D$2&amp;"-"&amp;ROW(B432))))</f>
        <v/>
      </c>
      <c r="B433" s="25"/>
      <c r="C433" s="25"/>
      <c r="D433" s="27"/>
      <c r="E433" s="27"/>
      <c r="F433" s="25"/>
      <c r="G433" s="28" t="str">
        <f>IF(B433="","",VLOOKUP(B433,Koder!A$1:B$365,2,FALSE))</f>
        <v/>
      </c>
      <c r="H433" s="25"/>
      <c r="I433" s="25"/>
      <c r="J433" s="25"/>
      <c r="K433" s="27"/>
      <c r="L433" s="27"/>
      <c r="M433" s="29"/>
      <c r="N433" s="25"/>
      <c r="O433" s="29"/>
      <c r="P433" s="25"/>
      <c r="Q433" s="25"/>
      <c r="R433" s="25"/>
      <c r="BL433" s="26" t="str">
        <f t="shared" si="55"/>
        <v/>
      </c>
      <c r="BM433" s="26" t="str">
        <f t="shared" si="56"/>
        <v/>
      </c>
      <c r="BN433" s="26" t="str">
        <f t="shared" si="57"/>
        <v/>
      </c>
      <c r="BO433" s="26" t="str">
        <f t="shared" si="58"/>
        <v/>
      </c>
      <c r="BP433" s="26" t="str">
        <f t="shared" si="59"/>
        <v/>
      </c>
      <c r="BQ433" s="26" t="str">
        <f t="shared" si="60"/>
        <v>-1</v>
      </c>
      <c r="BS433" s="26" t="str">
        <f t="shared" si="61"/>
        <v>-1</v>
      </c>
      <c r="BT433" s="26" t="str">
        <f t="shared" si="62"/>
        <v>-1</v>
      </c>
      <c r="BU433" s="26" t="str">
        <f t="shared" si="63"/>
        <v>-1</v>
      </c>
    </row>
    <row r="434" spans="1:73">
      <c r="A434" s="24" t="str">
        <f>IF(B434="","",IF(AND(B434&gt;1,Rapporteringskod!E434="Hela året"),"ÖVR"&amp;"1-"&amp;Rapporteringskod!A$2&amp;"-"&amp;Rapporteringskod!D$2&amp;"-"&amp;ROW(B433),IF(AND(B434&gt;1,Rapporteringskod!E434="Jan-Okt"),"ÖVR"&amp;"1-"&amp;Rapporteringskod!A$2&amp;"-"&amp;Rapporteringskod!D$2&amp;"-"&amp;ROW(B433),"ÖVR"&amp;"2-"&amp;Rapporteringskod!A$2&amp;"-"&amp;Rapporteringskod!D$2&amp;"-"&amp;ROW(B433))))</f>
        <v/>
      </c>
      <c r="B434" s="25"/>
      <c r="C434" s="25"/>
      <c r="D434" s="27"/>
      <c r="E434" s="27"/>
      <c r="F434" s="25"/>
      <c r="G434" s="28" t="str">
        <f>IF(B434="","",VLOOKUP(B434,Koder!A$1:B$365,2,FALSE))</f>
        <v/>
      </c>
      <c r="H434" s="25"/>
      <c r="I434" s="25"/>
      <c r="J434" s="25"/>
      <c r="K434" s="27"/>
      <c r="L434" s="27"/>
      <c r="M434" s="29"/>
      <c r="N434" s="25"/>
      <c r="O434" s="29"/>
      <c r="P434" s="25"/>
      <c r="Q434" s="25"/>
      <c r="R434" s="25"/>
      <c r="BL434" s="26" t="str">
        <f t="shared" si="55"/>
        <v/>
      </c>
      <c r="BM434" s="26" t="str">
        <f t="shared" si="56"/>
        <v/>
      </c>
      <c r="BN434" s="26" t="str">
        <f t="shared" si="57"/>
        <v/>
      </c>
      <c r="BO434" s="26" t="str">
        <f t="shared" si="58"/>
        <v/>
      </c>
      <c r="BP434" s="26" t="str">
        <f t="shared" si="59"/>
        <v/>
      </c>
      <c r="BQ434" s="26" t="str">
        <f t="shared" si="60"/>
        <v>-1</v>
      </c>
      <c r="BS434" s="26" t="str">
        <f t="shared" si="61"/>
        <v>-1</v>
      </c>
      <c r="BT434" s="26" t="str">
        <f t="shared" si="62"/>
        <v>-1</v>
      </c>
      <c r="BU434" s="26" t="str">
        <f t="shared" si="63"/>
        <v>-1</v>
      </c>
    </row>
    <row r="435" spans="1:73">
      <c r="A435" s="24" t="str">
        <f>IF(B435="","",IF(AND(B435&gt;1,Rapporteringskod!E435="Hela året"),"ÖVR"&amp;"1-"&amp;Rapporteringskod!A$2&amp;"-"&amp;Rapporteringskod!D$2&amp;"-"&amp;ROW(B434),IF(AND(B435&gt;1,Rapporteringskod!E435="Jan-Okt"),"ÖVR"&amp;"1-"&amp;Rapporteringskod!A$2&amp;"-"&amp;Rapporteringskod!D$2&amp;"-"&amp;ROW(B434),"ÖVR"&amp;"2-"&amp;Rapporteringskod!A$2&amp;"-"&amp;Rapporteringskod!D$2&amp;"-"&amp;ROW(B434))))</f>
        <v/>
      </c>
      <c r="B435" s="25"/>
      <c r="C435" s="25"/>
      <c r="D435" s="27"/>
      <c r="E435" s="27"/>
      <c r="F435" s="25"/>
      <c r="G435" s="28" t="str">
        <f>IF(B435="","",VLOOKUP(B435,Koder!A$1:B$365,2,FALSE))</f>
        <v/>
      </c>
      <c r="H435" s="25"/>
      <c r="I435" s="25"/>
      <c r="J435" s="25"/>
      <c r="K435" s="27"/>
      <c r="L435" s="27"/>
      <c r="M435" s="29"/>
      <c r="N435" s="25"/>
      <c r="O435" s="29"/>
      <c r="P435" s="25"/>
      <c r="Q435" s="25"/>
      <c r="R435" s="25"/>
      <c r="BL435" s="26" t="str">
        <f t="shared" si="55"/>
        <v/>
      </c>
      <c r="BM435" s="26" t="str">
        <f t="shared" si="56"/>
        <v/>
      </c>
      <c r="BN435" s="26" t="str">
        <f t="shared" si="57"/>
        <v/>
      </c>
      <c r="BO435" s="26" t="str">
        <f t="shared" si="58"/>
        <v/>
      </c>
      <c r="BP435" s="26" t="str">
        <f t="shared" si="59"/>
        <v/>
      </c>
      <c r="BQ435" s="26" t="str">
        <f t="shared" si="60"/>
        <v>-1</v>
      </c>
      <c r="BS435" s="26" t="str">
        <f t="shared" si="61"/>
        <v>-1</v>
      </c>
      <c r="BT435" s="26" t="str">
        <f t="shared" si="62"/>
        <v>-1</v>
      </c>
      <c r="BU435" s="26" t="str">
        <f t="shared" si="63"/>
        <v>-1</v>
      </c>
    </row>
    <row r="436" spans="1:73">
      <c r="A436" s="24" t="str">
        <f>IF(B436="","",IF(AND(B436&gt;1,Rapporteringskod!E436="Hela året"),"ÖVR"&amp;"1-"&amp;Rapporteringskod!A$2&amp;"-"&amp;Rapporteringskod!D$2&amp;"-"&amp;ROW(B435),IF(AND(B436&gt;1,Rapporteringskod!E436="Jan-Okt"),"ÖVR"&amp;"1-"&amp;Rapporteringskod!A$2&amp;"-"&amp;Rapporteringskod!D$2&amp;"-"&amp;ROW(B435),"ÖVR"&amp;"2-"&amp;Rapporteringskod!A$2&amp;"-"&amp;Rapporteringskod!D$2&amp;"-"&amp;ROW(B435))))</f>
        <v/>
      </c>
      <c r="B436" s="25"/>
      <c r="C436" s="25"/>
      <c r="D436" s="27"/>
      <c r="E436" s="27"/>
      <c r="F436" s="25"/>
      <c r="G436" s="28" t="str">
        <f>IF(B436="","",VLOOKUP(B436,Koder!A$1:B$365,2,FALSE))</f>
        <v/>
      </c>
      <c r="H436" s="25"/>
      <c r="I436" s="25"/>
      <c r="J436" s="25"/>
      <c r="K436" s="27"/>
      <c r="L436" s="27"/>
      <c r="M436" s="29"/>
      <c r="N436" s="25"/>
      <c r="O436" s="29"/>
      <c r="P436" s="25"/>
      <c r="Q436" s="25"/>
      <c r="R436" s="25"/>
      <c r="BL436" s="26" t="str">
        <f t="shared" si="55"/>
        <v/>
      </c>
      <c r="BM436" s="26" t="str">
        <f t="shared" si="56"/>
        <v/>
      </c>
      <c r="BN436" s="26" t="str">
        <f t="shared" si="57"/>
        <v/>
      </c>
      <c r="BO436" s="26" t="str">
        <f t="shared" si="58"/>
        <v/>
      </c>
      <c r="BP436" s="26" t="str">
        <f t="shared" si="59"/>
        <v/>
      </c>
      <c r="BQ436" s="26" t="str">
        <f t="shared" si="60"/>
        <v>-1</v>
      </c>
      <c r="BS436" s="26" t="str">
        <f t="shared" si="61"/>
        <v>-1</v>
      </c>
      <c r="BT436" s="26" t="str">
        <f t="shared" si="62"/>
        <v>-1</v>
      </c>
      <c r="BU436" s="26" t="str">
        <f t="shared" si="63"/>
        <v>-1</v>
      </c>
    </row>
    <row r="437" spans="1:73">
      <c r="A437" s="24" t="str">
        <f>IF(B437="","",IF(AND(B437&gt;1,Rapporteringskod!E437="Hela året"),"ÖVR"&amp;"1-"&amp;Rapporteringskod!A$2&amp;"-"&amp;Rapporteringskod!D$2&amp;"-"&amp;ROW(B436),IF(AND(B437&gt;1,Rapporteringskod!E437="Jan-Okt"),"ÖVR"&amp;"1-"&amp;Rapporteringskod!A$2&amp;"-"&amp;Rapporteringskod!D$2&amp;"-"&amp;ROW(B436),"ÖVR"&amp;"2-"&amp;Rapporteringskod!A$2&amp;"-"&amp;Rapporteringskod!D$2&amp;"-"&amp;ROW(B436))))</f>
        <v/>
      </c>
      <c r="B437" s="25"/>
      <c r="C437" s="25"/>
      <c r="D437" s="27"/>
      <c r="E437" s="27"/>
      <c r="F437" s="25"/>
      <c r="G437" s="28" t="str">
        <f>IF(B437="","",VLOOKUP(B437,Koder!A$1:B$365,2,FALSE))</f>
        <v/>
      </c>
      <c r="H437" s="25"/>
      <c r="I437" s="25"/>
      <c r="J437" s="25"/>
      <c r="K437" s="27"/>
      <c r="L437" s="27"/>
      <c r="M437" s="29"/>
      <c r="N437" s="25"/>
      <c r="O437" s="29"/>
      <c r="P437" s="25"/>
      <c r="Q437" s="25"/>
      <c r="R437" s="25"/>
      <c r="BL437" s="26" t="str">
        <f t="shared" si="55"/>
        <v/>
      </c>
      <c r="BM437" s="26" t="str">
        <f t="shared" si="56"/>
        <v/>
      </c>
      <c r="BN437" s="26" t="str">
        <f t="shared" si="57"/>
        <v/>
      </c>
      <c r="BO437" s="26" t="str">
        <f t="shared" si="58"/>
        <v/>
      </c>
      <c r="BP437" s="26" t="str">
        <f t="shared" si="59"/>
        <v/>
      </c>
      <c r="BQ437" s="26" t="str">
        <f t="shared" si="60"/>
        <v>-1</v>
      </c>
      <c r="BS437" s="26" t="str">
        <f t="shared" si="61"/>
        <v>-1</v>
      </c>
      <c r="BT437" s="26" t="str">
        <f t="shared" si="62"/>
        <v>-1</v>
      </c>
      <c r="BU437" s="26" t="str">
        <f t="shared" si="63"/>
        <v>-1</v>
      </c>
    </row>
    <row r="438" spans="1:73">
      <c r="A438" s="24" t="str">
        <f>IF(B438="","",IF(AND(B438&gt;1,Rapporteringskod!E438="Hela året"),"ÖVR"&amp;"1-"&amp;Rapporteringskod!A$2&amp;"-"&amp;Rapporteringskod!D$2&amp;"-"&amp;ROW(B437),IF(AND(B438&gt;1,Rapporteringskod!E438="Jan-Okt"),"ÖVR"&amp;"1-"&amp;Rapporteringskod!A$2&amp;"-"&amp;Rapporteringskod!D$2&amp;"-"&amp;ROW(B437),"ÖVR"&amp;"2-"&amp;Rapporteringskod!A$2&amp;"-"&amp;Rapporteringskod!D$2&amp;"-"&amp;ROW(B437))))</f>
        <v/>
      </c>
      <c r="B438" s="25"/>
      <c r="C438" s="25"/>
      <c r="D438" s="27"/>
      <c r="E438" s="27"/>
      <c r="F438" s="25"/>
      <c r="G438" s="28" t="str">
        <f>IF(B438="","",VLOOKUP(B438,Koder!A$1:B$365,2,FALSE))</f>
        <v/>
      </c>
      <c r="H438" s="25"/>
      <c r="I438" s="25"/>
      <c r="J438" s="25"/>
      <c r="K438" s="27"/>
      <c r="L438" s="27"/>
      <c r="M438" s="29"/>
      <c r="N438" s="25"/>
      <c r="O438" s="29"/>
      <c r="P438" s="25"/>
      <c r="Q438" s="25"/>
      <c r="R438" s="25"/>
      <c r="BL438" s="26" t="str">
        <f t="shared" si="55"/>
        <v/>
      </c>
      <c r="BM438" s="26" t="str">
        <f t="shared" si="56"/>
        <v/>
      </c>
      <c r="BN438" s="26" t="str">
        <f t="shared" si="57"/>
        <v/>
      </c>
      <c r="BO438" s="26" t="str">
        <f t="shared" si="58"/>
        <v/>
      </c>
      <c r="BP438" s="26" t="str">
        <f t="shared" si="59"/>
        <v/>
      </c>
      <c r="BQ438" s="26" t="str">
        <f t="shared" si="60"/>
        <v>-1</v>
      </c>
      <c r="BS438" s="26" t="str">
        <f t="shared" si="61"/>
        <v>-1</v>
      </c>
      <c r="BT438" s="26" t="str">
        <f t="shared" si="62"/>
        <v>-1</v>
      </c>
      <c r="BU438" s="26" t="str">
        <f t="shared" si="63"/>
        <v>-1</v>
      </c>
    </row>
    <row r="439" spans="1:73">
      <c r="A439" s="24" t="str">
        <f>IF(B439="","",IF(AND(B439&gt;1,Rapporteringskod!E439="Hela året"),"ÖVR"&amp;"1-"&amp;Rapporteringskod!A$2&amp;"-"&amp;Rapporteringskod!D$2&amp;"-"&amp;ROW(B438),IF(AND(B439&gt;1,Rapporteringskod!E439="Jan-Okt"),"ÖVR"&amp;"1-"&amp;Rapporteringskod!A$2&amp;"-"&amp;Rapporteringskod!D$2&amp;"-"&amp;ROW(B438),"ÖVR"&amp;"2-"&amp;Rapporteringskod!A$2&amp;"-"&amp;Rapporteringskod!D$2&amp;"-"&amp;ROW(B438))))</f>
        <v/>
      </c>
      <c r="B439" s="25"/>
      <c r="C439" s="25"/>
      <c r="D439" s="27"/>
      <c r="E439" s="27"/>
      <c r="F439" s="25"/>
      <c r="G439" s="28" t="str">
        <f>IF(B439="","",VLOOKUP(B439,Koder!A$1:B$365,2,FALSE))</f>
        <v/>
      </c>
      <c r="H439" s="25"/>
      <c r="I439" s="25"/>
      <c r="J439" s="25"/>
      <c r="K439" s="27"/>
      <c r="L439" s="27"/>
      <c r="M439" s="29"/>
      <c r="N439" s="25"/>
      <c r="O439" s="29"/>
      <c r="P439" s="25"/>
      <c r="Q439" s="25"/>
      <c r="R439" s="25"/>
      <c r="BL439" s="26" t="str">
        <f t="shared" si="55"/>
        <v/>
      </c>
      <c r="BM439" s="26" t="str">
        <f t="shared" si="56"/>
        <v/>
      </c>
      <c r="BN439" s="26" t="str">
        <f t="shared" si="57"/>
        <v/>
      </c>
      <c r="BO439" s="26" t="str">
        <f t="shared" si="58"/>
        <v/>
      </c>
      <c r="BP439" s="26" t="str">
        <f t="shared" si="59"/>
        <v/>
      </c>
      <c r="BQ439" s="26" t="str">
        <f t="shared" si="60"/>
        <v>-1</v>
      </c>
      <c r="BS439" s="26" t="str">
        <f t="shared" si="61"/>
        <v>-1</v>
      </c>
      <c r="BT439" s="26" t="str">
        <f t="shared" si="62"/>
        <v>-1</v>
      </c>
      <c r="BU439" s="26" t="str">
        <f t="shared" si="63"/>
        <v>-1</v>
      </c>
    </row>
    <row r="440" spans="1:73">
      <c r="A440" s="24" t="str">
        <f>IF(B440="","",IF(AND(B440&gt;1,Rapporteringskod!E440="Hela året"),"ÖVR"&amp;"1-"&amp;Rapporteringskod!A$2&amp;"-"&amp;Rapporteringskod!D$2&amp;"-"&amp;ROW(B439),IF(AND(B440&gt;1,Rapporteringskod!E440="Jan-Okt"),"ÖVR"&amp;"1-"&amp;Rapporteringskod!A$2&amp;"-"&amp;Rapporteringskod!D$2&amp;"-"&amp;ROW(B439),"ÖVR"&amp;"2-"&amp;Rapporteringskod!A$2&amp;"-"&amp;Rapporteringskod!D$2&amp;"-"&amp;ROW(B439))))</f>
        <v/>
      </c>
      <c r="B440" s="25"/>
      <c r="C440" s="25"/>
      <c r="D440" s="27"/>
      <c r="E440" s="27"/>
      <c r="F440" s="25"/>
      <c r="G440" s="28" t="str">
        <f>IF(B440="","",VLOOKUP(B440,Koder!A$1:B$365,2,FALSE))</f>
        <v/>
      </c>
      <c r="H440" s="25"/>
      <c r="I440" s="25"/>
      <c r="J440" s="25"/>
      <c r="K440" s="27"/>
      <c r="L440" s="27"/>
      <c r="M440" s="29"/>
      <c r="N440" s="25"/>
      <c r="O440" s="29"/>
      <c r="P440" s="25"/>
      <c r="Q440" s="25"/>
      <c r="R440" s="25"/>
      <c r="BL440" s="26" t="str">
        <f t="shared" si="55"/>
        <v/>
      </c>
      <c r="BM440" s="26" t="str">
        <f t="shared" si="56"/>
        <v/>
      </c>
      <c r="BN440" s="26" t="str">
        <f t="shared" si="57"/>
        <v/>
      </c>
      <c r="BO440" s="26" t="str">
        <f t="shared" si="58"/>
        <v/>
      </c>
      <c r="BP440" s="26" t="str">
        <f t="shared" si="59"/>
        <v/>
      </c>
      <c r="BQ440" s="26" t="str">
        <f t="shared" si="60"/>
        <v>-1</v>
      </c>
      <c r="BS440" s="26" t="str">
        <f t="shared" si="61"/>
        <v>-1</v>
      </c>
      <c r="BT440" s="26" t="str">
        <f t="shared" si="62"/>
        <v>-1</v>
      </c>
      <c r="BU440" s="26" t="str">
        <f t="shared" si="63"/>
        <v>-1</v>
      </c>
    </row>
    <row r="441" spans="1:73">
      <c r="A441" s="24" t="str">
        <f>IF(B441="","",IF(AND(B441&gt;1,Rapporteringskod!E441="Hela året"),"ÖVR"&amp;"1-"&amp;Rapporteringskod!A$2&amp;"-"&amp;Rapporteringskod!D$2&amp;"-"&amp;ROW(B440),IF(AND(B441&gt;1,Rapporteringskod!E441="Jan-Okt"),"ÖVR"&amp;"1-"&amp;Rapporteringskod!A$2&amp;"-"&amp;Rapporteringskod!D$2&amp;"-"&amp;ROW(B440),"ÖVR"&amp;"2-"&amp;Rapporteringskod!A$2&amp;"-"&amp;Rapporteringskod!D$2&amp;"-"&amp;ROW(B440))))</f>
        <v/>
      </c>
      <c r="B441" s="25"/>
      <c r="C441" s="25"/>
      <c r="D441" s="27"/>
      <c r="E441" s="27"/>
      <c r="F441" s="25"/>
      <c r="G441" s="28" t="str">
        <f>IF(B441="","",VLOOKUP(B441,Koder!A$1:B$365,2,FALSE))</f>
        <v/>
      </c>
      <c r="H441" s="25"/>
      <c r="I441" s="25"/>
      <c r="J441" s="25"/>
      <c r="K441" s="27"/>
      <c r="L441" s="27"/>
      <c r="M441" s="29"/>
      <c r="N441" s="25"/>
      <c r="O441" s="29"/>
      <c r="P441" s="25"/>
      <c r="Q441" s="25"/>
      <c r="R441" s="25"/>
      <c r="BL441" s="26" t="str">
        <f t="shared" si="55"/>
        <v/>
      </c>
      <c r="BM441" s="26" t="str">
        <f t="shared" si="56"/>
        <v/>
      </c>
      <c r="BN441" s="26" t="str">
        <f t="shared" si="57"/>
        <v/>
      </c>
      <c r="BO441" s="26" t="str">
        <f t="shared" si="58"/>
        <v/>
      </c>
      <c r="BP441" s="26" t="str">
        <f t="shared" si="59"/>
        <v/>
      </c>
      <c r="BQ441" s="26" t="str">
        <f t="shared" si="60"/>
        <v>-1</v>
      </c>
      <c r="BS441" s="26" t="str">
        <f t="shared" si="61"/>
        <v>-1</v>
      </c>
      <c r="BT441" s="26" t="str">
        <f t="shared" si="62"/>
        <v>-1</v>
      </c>
      <c r="BU441" s="26" t="str">
        <f t="shared" si="63"/>
        <v>-1</v>
      </c>
    </row>
    <row r="442" spans="1:73">
      <c r="A442" s="24" t="str">
        <f>IF(B442="","",IF(AND(B442&gt;1,Rapporteringskod!E442="Hela året"),"ÖVR"&amp;"1-"&amp;Rapporteringskod!A$2&amp;"-"&amp;Rapporteringskod!D$2&amp;"-"&amp;ROW(B441),IF(AND(B442&gt;1,Rapporteringskod!E442="Jan-Okt"),"ÖVR"&amp;"1-"&amp;Rapporteringskod!A$2&amp;"-"&amp;Rapporteringskod!D$2&amp;"-"&amp;ROW(B441),"ÖVR"&amp;"2-"&amp;Rapporteringskod!A$2&amp;"-"&amp;Rapporteringskod!D$2&amp;"-"&amp;ROW(B441))))</f>
        <v/>
      </c>
      <c r="B442" s="25"/>
      <c r="C442" s="25"/>
      <c r="D442" s="27"/>
      <c r="E442" s="27"/>
      <c r="F442" s="25"/>
      <c r="G442" s="28" t="str">
        <f>IF(B442="","",VLOOKUP(B442,Koder!A$1:B$365,2,FALSE))</f>
        <v/>
      </c>
      <c r="H442" s="25"/>
      <c r="I442" s="25"/>
      <c r="J442" s="25"/>
      <c r="K442" s="27"/>
      <c r="L442" s="27"/>
      <c r="M442" s="29"/>
      <c r="N442" s="25"/>
      <c r="O442" s="29"/>
      <c r="P442" s="25"/>
      <c r="Q442" s="25"/>
      <c r="R442" s="25"/>
      <c r="BL442" s="26" t="str">
        <f t="shared" si="55"/>
        <v/>
      </c>
      <c r="BM442" s="26" t="str">
        <f t="shared" si="56"/>
        <v/>
      </c>
      <c r="BN442" s="26" t="str">
        <f t="shared" si="57"/>
        <v/>
      </c>
      <c r="BO442" s="26" t="str">
        <f t="shared" si="58"/>
        <v/>
      </c>
      <c r="BP442" s="26" t="str">
        <f t="shared" si="59"/>
        <v/>
      </c>
      <c r="BQ442" s="26" t="str">
        <f t="shared" si="60"/>
        <v>-1</v>
      </c>
      <c r="BS442" s="26" t="str">
        <f t="shared" si="61"/>
        <v>-1</v>
      </c>
      <c r="BT442" s="26" t="str">
        <f t="shared" si="62"/>
        <v>-1</v>
      </c>
      <c r="BU442" s="26" t="str">
        <f t="shared" si="63"/>
        <v>-1</v>
      </c>
    </row>
    <row r="443" spans="1:73">
      <c r="A443" s="24" t="str">
        <f>IF(B443="","",IF(AND(B443&gt;1,Rapporteringskod!E443="Hela året"),"ÖVR"&amp;"1-"&amp;Rapporteringskod!A$2&amp;"-"&amp;Rapporteringskod!D$2&amp;"-"&amp;ROW(B442),IF(AND(B443&gt;1,Rapporteringskod!E443="Jan-Okt"),"ÖVR"&amp;"1-"&amp;Rapporteringskod!A$2&amp;"-"&amp;Rapporteringskod!D$2&amp;"-"&amp;ROW(B442),"ÖVR"&amp;"2-"&amp;Rapporteringskod!A$2&amp;"-"&amp;Rapporteringskod!D$2&amp;"-"&amp;ROW(B442))))</f>
        <v/>
      </c>
      <c r="B443" s="25"/>
      <c r="C443" s="25"/>
      <c r="D443" s="27"/>
      <c r="E443" s="27"/>
      <c r="F443" s="25"/>
      <c r="G443" s="28" t="str">
        <f>IF(B443="","",VLOOKUP(B443,Koder!A$1:B$365,2,FALSE))</f>
        <v/>
      </c>
      <c r="H443" s="25"/>
      <c r="I443" s="25"/>
      <c r="J443" s="25"/>
      <c r="K443" s="27"/>
      <c r="L443" s="27"/>
      <c r="M443" s="29"/>
      <c r="N443" s="25"/>
      <c r="O443" s="29"/>
      <c r="P443" s="25"/>
      <c r="Q443" s="25"/>
      <c r="R443" s="25"/>
      <c r="BL443" s="26" t="str">
        <f t="shared" si="55"/>
        <v/>
      </c>
      <c r="BM443" s="26" t="str">
        <f t="shared" si="56"/>
        <v/>
      </c>
      <c r="BN443" s="26" t="str">
        <f t="shared" si="57"/>
        <v/>
      </c>
      <c r="BO443" s="26" t="str">
        <f t="shared" si="58"/>
        <v/>
      </c>
      <c r="BP443" s="26" t="str">
        <f t="shared" si="59"/>
        <v/>
      </c>
      <c r="BQ443" s="26" t="str">
        <f t="shared" si="60"/>
        <v>-1</v>
      </c>
      <c r="BS443" s="26" t="str">
        <f t="shared" si="61"/>
        <v>-1</v>
      </c>
      <c r="BT443" s="26" t="str">
        <f t="shared" si="62"/>
        <v>-1</v>
      </c>
      <c r="BU443" s="26" t="str">
        <f t="shared" si="63"/>
        <v>-1</v>
      </c>
    </row>
    <row r="444" spans="1:73">
      <c r="A444" s="24" t="str">
        <f>IF(B444="","",IF(AND(B444&gt;1,Rapporteringskod!E444="Hela året"),"ÖVR"&amp;"1-"&amp;Rapporteringskod!A$2&amp;"-"&amp;Rapporteringskod!D$2&amp;"-"&amp;ROW(B443),IF(AND(B444&gt;1,Rapporteringskod!E444="Jan-Okt"),"ÖVR"&amp;"1-"&amp;Rapporteringskod!A$2&amp;"-"&amp;Rapporteringskod!D$2&amp;"-"&amp;ROW(B443),"ÖVR"&amp;"2-"&amp;Rapporteringskod!A$2&amp;"-"&amp;Rapporteringskod!D$2&amp;"-"&amp;ROW(B443))))</f>
        <v/>
      </c>
      <c r="B444" s="25"/>
      <c r="C444" s="25"/>
      <c r="D444" s="27"/>
      <c r="E444" s="27"/>
      <c r="F444" s="25"/>
      <c r="G444" s="28" t="str">
        <f>IF(B444="","",VLOOKUP(B444,Koder!A$1:B$365,2,FALSE))</f>
        <v/>
      </c>
      <c r="H444" s="25"/>
      <c r="I444" s="25"/>
      <c r="J444" s="25"/>
      <c r="K444" s="27"/>
      <c r="L444" s="27"/>
      <c r="M444" s="29"/>
      <c r="N444" s="25"/>
      <c r="O444" s="29"/>
      <c r="P444" s="25"/>
      <c r="Q444" s="25"/>
      <c r="R444" s="25"/>
      <c r="BL444" s="26" t="str">
        <f t="shared" si="55"/>
        <v/>
      </c>
      <c r="BM444" s="26" t="str">
        <f t="shared" si="56"/>
        <v/>
      </c>
      <c r="BN444" s="26" t="str">
        <f t="shared" si="57"/>
        <v/>
      </c>
      <c r="BO444" s="26" t="str">
        <f t="shared" si="58"/>
        <v/>
      </c>
      <c r="BP444" s="26" t="str">
        <f t="shared" si="59"/>
        <v/>
      </c>
      <c r="BQ444" s="26" t="str">
        <f t="shared" si="60"/>
        <v>-1</v>
      </c>
      <c r="BS444" s="26" t="str">
        <f t="shared" si="61"/>
        <v>-1</v>
      </c>
      <c r="BT444" s="26" t="str">
        <f t="shared" si="62"/>
        <v>-1</v>
      </c>
      <c r="BU444" s="26" t="str">
        <f t="shared" si="63"/>
        <v>-1</v>
      </c>
    </row>
    <row r="445" spans="1:73">
      <c r="A445" s="24" t="str">
        <f>IF(B445="","",IF(AND(B445&gt;1,Rapporteringskod!E445="Hela året"),"ÖVR"&amp;"1-"&amp;Rapporteringskod!A$2&amp;"-"&amp;Rapporteringskod!D$2&amp;"-"&amp;ROW(B444),IF(AND(B445&gt;1,Rapporteringskod!E445="Jan-Okt"),"ÖVR"&amp;"1-"&amp;Rapporteringskod!A$2&amp;"-"&amp;Rapporteringskod!D$2&amp;"-"&amp;ROW(B444),"ÖVR"&amp;"2-"&amp;Rapporteringskod!A$2&amp;"-"&amp;Rapporteringskod!D$2&amp;"-"&amp;ROW(B444))))</f>
        <v/>
      </c>
      <c r="B445" s="25"/>
      <c r="C445" s="25"/>
      <c r="D445" s="27"/>
      <c r="E445" s="27"/>
      <c r="F445" s="25"/>
      <c r="G445" s="28" t="str">
        <f>IF(B445="","",VLOOKUP(B445,Koder!A$1:B$365,2,FALSE))</f>
        <v/>
      </c>
      <c r="H445" s="25"/>
      <c r="I445" s="25"/>
      <c r="J445" s="25"/>
      <c r="K445" s="27"/>
      <c r="L445" s="27"/>
      <c r="M445" s="29"/>
      <c r="N445" s="25"/>
      <c r="O445" s="29"/>
      <c r="P445" s="25"/>
      <c r="Q445" s="25"/>
      <c r="R445" s="25"/>
      <c r="BL445" s="26" t="str">
        <f t="shared" si="55"/>
        <v/>
      </c>
      <c r="BM445" s="26" t="str">
        <f t="shared" si="56"/>
        <v/>
      </c>
      <c r="BN445" s="26" t="str">
        <f t="shared" si="57"/>
        <v/>
      </c>
      <c r="BO445" s="26" t="str">
        <f t="shared" si="58"/>
        <v/>
      </c>
      <c r="BP445" s="26" t="str">
        <f t="shared" si="59"/>
        <v/>
      </c>
      <c r="BQ445" s="26" t="str">
        <f t="shared" si="60"/>
        <v>-1</v>
      </c>
      <c r="BS445" s="26" t="str">
        <f t="shared" si="61"/>
        <v>-1</v>
      </c>
      <c r="BT445" s="26" t="str">
        <f t="shared" si="62"/>
        <v>-1</v>
      </c>
      <c r="BU445" s="26" t="str">
        <f t="shared" si="63"/>
        <v>-1</v>
      </c>
    </row>
    <row r="446" spans="1:73">
      <c r="A446" s="24" t="str">
        <f>IF(B446="","",IF(AND(B446&gt;1,Rapporteringskod!E446="Hela året"),"ÖVR"&amp;"1-"&amp;Rapporteringskod!A$2&amp;"-"&amp;Rapporteringskod!D$2&amp;"-"&amp;ROW(B445),IF(AND(B446&gt;1,Rapporteringskod!E446="Jan-Okt"),"ÖVR"&amp;"1-"&amp;Rapporteringskod!A$2&amp;"-"&amp;Rapporteringskod!D$2&amp;"-"&amp;ROW(B445),"ÖVR"&amp;"2-"&amp;Rapporteringskod!A$2&amp;"-"&amp;Rapporteringskod!D$2&amp;"-"&amp;ROW(B445))))</f>
        <v/>
      </c>
      <c r="B446" s="25"/>
      <c r="C446" s="25"/>
      <c r="D446" s="27"/>
      <c r="E446" s="27"/>
      <c r="F446" s="25"/>
      <c r="G446" s="28" t="str">
        <f>IF(B446="","",VLOOKUP(B446,Koder!A$1:B$365,2,FALSE))</f>
        <v/>
      </c>
      <c r="H446" s="25"/>
      <c r="I446" s="25"/>
      <c r="J446" s="25"/>
      <c r="K446" s="27"/>
      <c r="L446" s="27"/>
      <c r="M446" s="29"/>
      <c r="N446" s="25"/>
      <c r="O446" s="29"/>
      <c r="P446" s="25"/>
      <c r="Q446" s="25"/>
      <c r="R446" s="25"/>
      <c r="BL446" s="26" t="str">
        <f t="shared" si="55"/>
        <v/>
      </c>
      <c r="BM446" s="26" t="str">
        <f t="shared" si="56"/>
        <v/>
      </c>
      <c r="BN446" s="26" t="str">
        <f t="shared" si="57"/>
        <v/>
      </c>
      <c r="BO446" s="26" t="str">
        <f t="shared" si="58"/>
        <v/>
      </c>
      <c r="BP446" s="26" t="str">
        <f t="shared" si="59"/>
        <v/>
      </c>
      <c r="BQ446" s="26" t="str">
        <f t="shared" si="60"/>
        <v>-1</v>
      </c>
      <c r="BS446" s="26" t="str">
        <f t="shared" si="61"/>
        <v>-1</v>
      </c>
      <c r="BT446" s="26" t="str">
        <f t="shared" si="62"/>
        <v>-1</v>
      </c>
      <c r="BU446" s="26" t="str">
        <f t="shared" si="63"/>
        <v>-1</v>
      </c>
    </row>
    <row r="447" spans="1:73">
      <c r="A447" s="24" t="str">
        <f>IF(B447="","",IF(AND(B447&gt;1,Rapporteringskod!E447="Hela året"),"ÖVR"&amp;"1-"&amp;Rapporteringskod!A$2&amp;"-"&amp;Rapporteringskod!D$2&amp;"-"&amp;ROW(B446),IF(AND(B447&gt;1,Rapporteringskod!E447="Jan-Okt"),"ÖVR"&amp;"1-"&amp;Rapporteringskod!A$2&amp;"-"&amp;Rapporteringskod!D$2&amp;"-"&amp;ROW(B446),"ÖVR"&amp;"2-"&amp;Rapporteringskod!A$2&amp;"-"&amp;Rapporteringskod!D$2&amp;"-"&amp;ROW(B446))))</f>
        <v/>
      </c>
      <c r="B447" s="25"/>
      <c r="C447" s="25"/>
      <c r="D447" s="27"/>
      <c r="E447" s="27"/>
      <c r="F447" s="25"/>
      <c r="G447" s="28" t="str">
        <f>IF(B447="","",VLOOKUP(B447,Koder!A$1:B$365,2,FALSE))</f>
        <v/>
      </c>
      <c r="H447" s="25"/>
      <c r="I447" s="25"/>
      <c r="J447" s="25"/>
      <c r="K447" s="27"/>
      <c r="L447" s="27"/>
      <c r="M447" s="29"/>
      <c r="N447" s="25"/>
      <c r="O447" s="29"/>
      <c r="P447" s="25"/>
      <c r="Q447" s="25"/>
      <c r="R447" s="25"/>
      <c r="BL447" s="26" t="str">
        <f t="shared" si="55"/>
        <v/>
      </c>
      <c r="BM447" s="26" t="str">
        <f t="shared" si="56"/>
        <v/>
      </c>
      <c r="BN447" s="26" t="str">
        <f t="shared" si="57"/>
        <v/>
      </c>
      <c r="BO447" s="26" t="str">
        <f t="shared" si="58"/>
        <v/>
      </c>
      <c r="BP447" s="26" t="str">
        <f t="shared" si="59"/>
        <v/>
      </c>
      <c r="BQ447" s="26" t="str">
        <f t="shared" si="60"/>
        <v>-1</v>
      </c>
      <c r="BS447" s="26" t="str">
        <f t="shared" si="61"/>
        <v>-1</v>
      </c>
      <c r="BT447" s="26" t="str">
        <f t="shared" si="62"/>
        <v>-1</v>
      </c>
      <c r="BU447" s="26" t="str">
        <f t="shared" si="63"/>
        <v>-1</v>
      </c>
    </row>
    <row r="448" spans="1:73">
      <c r="A448" s="24" t="str">
        <f>IF(B448="","",IF(AND(B448&gt;1,Rapporteringskod!E448="Hela året"),"ÖVR"&amp;"1-"&amp;Rapporteringskod!A$2&amp;"-"&amp;Rapporteringskod!D$2&amp;"-"&amp;ROW(B447),IF(AND(B448&gt;1,Rapporteringskod!E448="Jan-Okt"),"ÖVR"&amp;"1-"&amp;Rapporteringskod!A$2&amp;"-"&amp;Rapporteringskod!D$2&amp;"-"&amp;ROW(B447),"ÖVR"&amp;"2-"&amp;Rapporteringskod!A$2&amp;"-"&amp;Rapporteringskod!D$2&amp;"-"&amp;ROW(B447))))</f>
        <v/>
      </c>
      <c r="B448" s="25"/>
      <c r="C448" s="25"/>
      <c r="D448" s="27"/>
      <c r="E448" s="27"/>
      <c r="F448" s="25"/>
      <c r="G448" s="28" t="str">
        <f>IF(B448="","",VLOOKUP(B448,Koder!A$1:B$365,2,FALSE))</f>
        <v/>
      </c>
      <c r="H448" s="25"/>
      <c r="I448" s="25"/>
      <c r="J448" s="25"/>
      <c r="K448" s="27"/>
      <c r="L448" s="27"/>
      <c r="M448" s="29"/>
      <c r="N448" s="25"/>
      <c r="O448" s="29"/>
      <c r="P448" s="25"/>
      <c r="Q448" s="25"/>
      <c r="R448" s="25"/>
      <c r="BL448" s="26" t="str">
        <f t="shared" si="55"/>
        <v/>
      </c>
      <c r="BM448" s="26" t="str">
        <f t="shared" si="56"/>
        <v/>
      </c>
      <c r="BN448" s="26" t="str">
        <f t="shared" si="57"/>
        <v/>
      </c>
      <c r="BO448" s="26" t="str">
        <f t="shared" si="58"/>
        <v/>
      </c>
      <c r="BP448" s="26" t="str">
        <f t="shared" si="59"/>
        <v/>
      </c>
      <c r="BQ448" s="26" t="str">
        <f t="shared" si="60"/>
        <v>-1</v>
      </c>
      <c r="BS448" s="26" t="str">
        <f t="shared" si="61"/>
        <v>-1</v>
      </c>
      <c r="BT448" s="26" t="str">
        <f t="shared" si="62"/>
        <v>-1</v>
      </c>
      <c r="BU448" s="26" t="str">
        <f t="shared" si="63"/>
        <v>-1</v>
      </c>
    </row>
    <row r="449" spans="1:73">
      <c r="A449" s="24" t="str">
        <f>IF(B449="","",IF(AND(B449&gt;1,Rapporteringskod!E449="Hela året"),"ÖVR"&amp;"1-"&amp;Rapporteringskod!A$2&amp;"-"&amp;Rapporteringskod!D$2&amp;"-"&amp;ROW(B448),IF(AND(B449&gt;1,Rapporteringskod!E449="Jan-Okt"),"ÖVR"&amp;"1-"&amp;Rapporteringskod!A$2&amp;"-"&amp;Rapporteringskod!D$2&amp;"-"&amp;ROW(B448),"ÖVR"&amp;"2-"&amp;Rapporteringskod!A$2&amp;"-"&amp;Rapporteringskod!D$2&amp;"-"&amp;ROW(B448))))</f>
        <v/>
      </c>
      <c r="B449" s="25"/>
      <c r="C449" s="25"/>
      <c r="D449" s="27"/>
      <c r="E449" s="27"/>
      <c r="F449" s="25"/>
      <c r="G449" s="28" t="str">
        <f>IF(B449="","",VLOOKUP(B449,Koder!A$1:B$365,2,FALSE))</f>
        <v/>
      </c>
      <c r="H449" s="25"/>
      <c r="I449" s="25"/>
      <c r="J449" s="25"/>
      <c r="K449" s="27"/>
      <c r="L449" s="27"/>
      <c r="M449" s="29"/>
      <c r="N449" s="25"/>
      <c r="O449" s="29"/>
      <c r="P449" s="25"/>
      <c r="Q449" s="25"/>
      <c r="R449" s="25"/>
      <c r="BL449" s="26" t="str">
        <f t="shared" si="55"/>
        <v/>
      </c>
      <c r="BM449" s="26" t="str">
        <f t="shared" si="56"/>
        <v/>
      </c>
      <c r="BN449" s="26" t="str">
        <f t="shared" si="57"/>
        <v/>
      </c>
      <c r="BO449" s="26" t="str">
        <f t="shared" si="58"/>
        <v/>
      </c>
      <c r="BP449" s="26" t="str">
        <f t="shared" si="59"/>
        <v/>
      </c>
      <c r="BQ449" s="26" t="str">
        <f t="shared" si="60"/>
        <v>-1</v>
      </c>
      <c r="BS449" s="26" t="str">
        <f t="shared" si="61"/>
        <v>-1</v>
      </c>
      <c r="BT449" s="26" t="str">
        <f t="shared" si="62"/>
        <v>-1</v>
      </c>
      <c r="BU449" s="26" t="str">
        <f t="shared" si="63"/>
        <v>-1</v>
      </c>
    </row>
    <row r="450" spans="1:73">
      <c r="A450" s="24" t="str">
        <f>IF(B450="","",IF(AND(B450&gt;1,Rapporteringskod!E450="Hela året"),"ÖVR"&amp;"1-"&amp;Rapporteringskod!A$2&amp;"-"&amp;Rapporteringskod!D$2&amp;"-"&amp;ROW(B449),IF(AND(B450&gt;1,Rapporteringskod!E450="Jan-Okt"),"ÖVR"&amp;"1-"&amp;Rapporteringskod!A$2&amp;"-"&amp;Rapporteringskod!D$2&amp;"-"&amp;ROW(B449),"ÖVR"&amp;"2-"&amp;Rapporteringskod!A$2&amp;"-"&amp;Rapporteringskod!D$2&amp;"-"&amp;ROW(B449))))</f>
        <v/>
      </c>
      <c r="B450" s="25"/>
      <c r="C450" s="25"/>
      <c r="D450" s="27"/>
      <c r="E450" s="27"/>
      <c r="F450" s="25"/>
      <c r="G450" s="28" t="str">
        <f>IF(B450="","",VLOOKUP(B450,Koder!A$1:B$365,2,FALSE))</f>
        <v/>
      </c>
      <c r="H450" s="25"/>
      <c r="I450" s="25"/>
      <c r="J450" s="25"/>
      <c r="K450" s="27"/>
      <c r="L450" s="27"/>
      <c r="M450" s="29"/>
      <c r="N450" s="25"/>
      <c r="O450" s="29"/>
      <c r="P450" s="25"/>
      <c r="Q450" s="25"/>
      <c r="R450" s="25"/>
      <c r="BL450" s="26" t="str">
        <f t="shared" si="55"/>
        <v/>
      </c>
      <c r="BM450" s="26" t="str">
        <f t="shared" si="56"/>
        <v/>
      </c>
      <c r="BN450" s="26" t="str">
        <f t="shared" si="57"/>
        <v/>
      </c>
      <c r="BO450" s="26" t="str">
        <f t="shared" si="58"/>
        <v/>
      </c>
      <c r="BP450" s="26" t="str">
        <f t="shared" si="59"/>
        <v/>
      </c>
      <c r="BQ450" s="26" t="str">
        <f t="shared" si="60"/>
        <v>-1</v>
      </c>
      <c r="BS450" s="26" t="str">
        <f t="shared" si="61"/>
        <v>-1</v>
      </c>
      <c r="BT450" s="26" t="str">
        <f t="shared" si="62"/>
        <v>-1</v>
      </c>
      <c r="BU450" s="26" t="str">
        <f t="shared" si="63"/>
        <v>-1</v>
      </c>
    </row>
    <row r="451" spans="1:73">
      <c r="A451" s="24" t="str">
        <f>IF(B451="","",IF(AND(B451&gt;1,Rapporteringskod!E451="Hela året"),"ÖVR"&amp;"1-"&amp;Rapporteringskod!A$2&amp;"-"&amp;Rapporteringskod!D$2&amp;"-"&amp;ROW(B450),IF(AND(B451&gt;1,Rapporteringskod!E451="Jan-Okt"),"ÖVR"&amp;"1-"&amp;Rapporteringskod!A$2&amp;"-"&amp;Rapporteringskod!D$2&amp;"-"&amp;ROW(B450),"ÖVR"&amp;"2-"&amp;Rapporteringskod!A$2&amp;"-"&amp;Rapporteringskod!D$2&amp;"-"&amp;ROW(B450))))</f>
        <v/>
      </c>
      <c r="B451" s="25"/>
      <c r="C451" s="25"/>
      <c r="D451" s="27"/>
      <c r="E451" s="27"/>
      <c r="F451" s="25"/>
      <c r="G451" s="28" t="str">
        <f>IF(B451="","",VLOOKUP(B451,Koder!A$1:B$365,2,FALSE))</f>
        <v/>
      </c>
      <c r="H451" s="25"/>
      <c r="I451" s="25"/>
      <c r="J451" s="25"/>
      <c r="K451" s="27"/>
      <c r="L451" s="27"/>
      <c r="M451" s="29"/>
      <c r="N451" s="25"/>
      <c r="O451" s="29"/>
      <c r="P451" s="25"/>
      <c r="Q451" s="25"/>
      <c r="R451" s="25"/>
      <c r="BL451" s="26" t="str">
        <f t="shared" ref="BL451:BL499" si="64">IF(BQ451="Fel",ROW(BQ451),"")</f>
        <v/>
      </c>
      <c r="BM451" s="26" t="str">
        <f t="shared" ref="BM451:BM499" si="65">IF(BR451="Fel",ROW(BR451),"")</f>
        <v/>
      </c>
      <c r="BN451" s="26" t="str">
        <f t="shared" ref="BN451:BN499" si="66">IF(BS451="Fel",ROW(BS451),"")</f>
        <v/>
      </c>
      <c r="BO451" s="26" t="str">
        <f t="shared" ref="BO451:BO499" si="67">IF(BT451="Fel",ROW(BT451),"")</f>
        <v/>
      </c>
      <c r="BP451" s="26" t="str">
        <f t="shared" ref="BP451:BP499" si="68">IF(BU451="Fel",ROW(BU451),"")</f>
        <v/>
      </c>
      <c r="BQ451" s="26" t="str">
        <f t="shared" ref="BQ451:BQ499" si="69">IF(B451&lt;&gt;"",IF(AND(C451&lt;&gt;"",D451&lt;&gt;"",E451&lt;&gt;"",F451&lt;&gt;"",I451&lt;&gt;"",J451&lt;&gt;"",M451&lt;&gt;"",N451&lt;&gt;"",O451&lt;&gt;"",P451&lt;&gt;""),"OK","Fel"),"-1")</f>
        <v>-1</v>
      </c>
      <c r="BS451" s="26" t="str">
        <f t="shared" ref="BS451:BS499" si="70">IF(J451="","-1",IF(J451="Annan åtgärd",IF(R451&lt;&gt;"","OK","Fel"),"OK"))</f>
        <v>-1</v>
      </c>
      <c r="BT451" s="26" t="str">
        <f t="shared" ref="BT451:BT499" si="71">IF(J451="","-1",IF(J451&lt;&gt;"Ingen åtgärd krävs",IF(AND(K451&lt;&gt;"",L451&lt;&gt;""),"OK","Fel"),"OK"))</f>
        <v>-1</v>
      </c>
      <c r="BU451" s="26" t="str">
        <f t="shared" ref="BU451:BU499" si="72">IF(P451="","-1",IF(P451="Ja",IF(Q451&lt;&gt;"","OK","Fel"),"OK"))</f>
        <v>-1</v>
      </c>
    </row>
    <row r="452" spans="1:73">
      <c r="A452" s="24" t="str">
        <f>IF(B452="","",IF(AND(B452&gt;1,Rapporteringskod!E452="Hela året"),"ÖVR"&amp;"1-"&amp;Rapporteringskod!A$2&amp;"-"&amp;Rapporteringskod!D$2&amp;"-"&amp;ROW(B451),IF(AND(B452&gt;1,Rapporteringskod!E452="Jan-Okt"),"ÖVR"&amp;"1-"&amp;Rapporteringskod!A$2&amp;"-"&amp;Rapporteringskod!D$2&amp;"-"&amp;ROW(B451),"ÖVR"&amp;"2-"&amp;Rapporteringskod!A$2&amp;"-"&amp;Rapporteringskod!D$2&amp;"-"&amp;ROW(B451))))</f>
        <v/>
      </c>
      <c r="B452" s="25"/>
      <c r="C452" s="25"/>
      <c r="D452" s="27"/>
      <c r="E452" s="27"/>
      <c r="F452" s="25"/>
      <c r="G452" s="28" t="str">
        <f>IF(B452="","",VLOOKUP(B452,Koder!A$1:B$365,2,FALSE))</f>
        <v/>
      </c>
      <c r="H452" s="25"/>
      <c r="I452" s="25"/>
      <c r="J452" s="25"/>
      <c r="K452" s="27"/>
      <c r="L452" s="27"/>
      <c r="M452" s="29"/>
      <c r="N452" s="25"/>
      <c r="O452" s="29"/>
      <c r="P452" s="25"/>
      <c r="Q452" s="25"/>
      <c r="R452" s="25"/>
      <c r="BL452" s="26" t="str">
        <f t="shared" si="64"/>
        <v/>
      </c>
      <c r="BM452" s="26" t="str">
        <f t="shared" si="65"/>
        <v/>
      </c>
      <c r="BN452" s="26" t="str">
        <f t="shared" si="66"/>
        <v/>
      </c>
      <c r="BO452" s="26" t="str">
        <f t="shared" si="67"/>
        <v/>
      </c>
      <c r="BP452" s="26" t="str">
        <f t="shared" si="68"/>
        <v/>
      </c>
      <c r="BQ452" s="26" t="str">
        <f t="shared" si="69"/>
        <v>-1</v>
      </c>
      <c r="BS452" s="26" t="str">
        <f t="shared" si="70"/>
        <v>-1</v>
      </c>
      <c r="BT452" s="26" t="str">
        <f t="shared" si="71"/>
        <v>-1</v>
      </c>
      <c r="BU452" s="26" t="str">
        <f t="shared" si="72"/>
        <v>-1</v>
      </c>
    </row>
    <row r="453" spans="1:73">
      <c r="A453" s="24" t="str">
        <f>IF(B453="","",IF(AND(B453&gt;1,Rapporteringskod!E453="Hela året"),"ÖVR"&amp;"1-"&amp;Rapporteringskod!A$2&amp;"-"&amp;Rapporteringskod!D$2&amp;"-"&amp;ROW(B452),IF(AND(B453&gt;1,Rapporteringskod!E453="Jan-Okt"),"ÖVR"&amp;"1-"&amp;Rapporteringskod!A$2&amp;"-"&amp;Rapporteringskod!D$2&amp;"-"&amp;ROW(B452),"ÖVR"&amp;"2-"&amp;Rapporteringskod!A$2&amp;"-"&amp;Rapporteringskod!D$2&amp;"-"&amp;ROW(B452))))</f>
        <v/>
      </c>
      <c r="B453" s="25"/>
      <c r="C453" s="25"/>
      <c r="D453" s="27"/>
      <c r="E453" s="27"/>
      <c r="F453" s="25"/>
      <c r="G453" s="28" t="str">
        <f>IF(B453="","",VLOOKUP(B453,Koder!A$1:B$365,2,FALSE))</f>
        <v/>
      </c>
      <c r="H453" s="25"/>
      <c r="I453" s="25"/>
      <c r="J453" s="25"/>
      <c r="K453" s="27"/>
      <c r="L453" s="27"/>
      <c r="M453" s="29"/>
      <c r="N453" s="25"/>
      <c r="O453" s="29"/>
      <c r="P453" s="25"/>
      <c r="Q453" s="25"/>
      <c r="R453" s="25"/>
      <c r="BL453" s="26" t="str">
        <f t="shared" si="64"/>
        <v/>
      </c>
      <c r="BM453" s="26" t="str">
        <f t="shared" si="65"/>
        <v/>
      </c>
      <c r="BN453" s="26" t="str">
        <f t="shared" si="66"/>
        <v/>
      </c>
      <c r="BO453" s="26" t="str">
        <f t="shared" si="67"/>
        <v/>
      </c>
      <c r="BP453" s="26" t="str">
        <f t="shared" si="68"/>
        <v/>
      </c>
      <c r="BQ453" s="26" t="str">
        <f t="shared" si="69"/>
        <v>-1</v>
      </c>
      <c r="BS453" s="26" t="str">
        <f t="shared" si="70"/>
        <v>-1</v>
      </c>
      <c r="BT453" s="26" t="str">
        <f t="shared" si="71"/>
        <v>-1</v>
      </c>
      <c r="BU453" s="26" t="str">
        <f t="shared" si="72"/>
        <v>-1</v>
      </c>
    </row>
    <row r="454" spans="1:73">
      <c r="A454" s="24" t="str">
        <f>IF(B454="","",IF(AND(B454&gt;1,Rapporteringskod!E454="Hela året"),"ÖVR"&amp;"1-"&amp;Rapporteringskod!A$2&amp;"-"&amp;Rapporteringskod!D$2&amp;"-"&amp;ROW(B453),IF(AND(B454&gt;1,Rapporteringskod!E454="Jan-Okt"),"ÖVR"&amp;"1-"&amp;Rapporteringskod!A$2&amp;"-"&amp;Rapporteringskod!D$2&amp;"-"&amp;ROW(B453),"ÖVR"&amp;"2-"&amp;Rapporteringskod!A$2&amp;"-"&amp;Rapporteringskod!D$2&amp;"-"&amp;ROW(B453))))</f>
        <v/>
      </c>
      <c r="B454" s="25"/>
      <c r="C454" s="25"/>
      <c r="D454" s="27"/>
      <c r="E454" s="27"/>
      <c r="F454" s="25"/>
      <c r="G454" s="28" t="str">
        <f>IF(B454="","",VLOOKUP(B454,Koder!A$1:B$365,2,FALSE))</f>
        <v/>
      </c>
      <c r="H454" s="25"/>
      <c r="I454" s="25"/>
      <c r="J454" s="25"/>
      <c r="K454" s="27"/>
      <c r="L454" s="27"/>
      <c r="M454" s="29"/>
      <c r="N454" s="25"/>
      <c r="O454" s="29"/>
      <c r="P454" s="25"/>
      <c r="Q454" s="25"/>
      <c r="R454" s="25"/>
      <c r="BL454" s="26" t="str">
        <f t="shared" si="64"/>
        <v/>
      </c>
      <c r="BM454" s="26" t="str">
        <f t="shared" si="65"/>
        <v/>
      </c>
      <c r="BN454" s="26" t="str">
        <f t="shared" si="66"/>
        <v/>
      </c>
      <c r="BO454" s="26" t="str">
        <f t="shared" si="67"/>
        <v/>
      </c>
      <c r="BP454" s="26" t="str">
        <f t="shared" si="68"/>
        <v/>
      </c>
      <c r="BQ454" s="26" t="str">
        <f t="shared" si="69"/>
        <v>-1</v>
      </c>
      <c r="BS454" s="26" t="str">
        <f t="shared" si="70"/>
        <v>-1</v>
      </c>
      <c r="BT454" s="26" t="str">
        <f t="shared" si="71"/>
        <v>-1</v>
      </c>
      <c r="BU454" s="26" t="str">
        <f t="shared" si="72"/>
        <v>-1</v>
      </c>
    </row>
    <row r="455" spans="1:73">
      <c r="A455" s="24" t="str">
        <f>IF(B455="","",IF(AND(B455&gt;1,Rapporteringskod!E455="Hela året"),"ÖVR"&amp;"1-"&amp;Rapporteringskod!A$2&amp;"-"&amp;Rapporteringskod!D$2&amp;"-"&amp;ROW(B454),IF(AND(B455&gt;1,Rapporteringskod!E455="Jan-Okt"),"ÖVR"&amp;"1-"&amp;Rapporteringskod!A$2&amp;"-"&amp;Rapporteringskod!D$2&amp;"-"&amp;ROW(B454),"ÖVR"&amp;"2-"&amp;Rapporteringskod!A$2&amp;"-"&amp;Rapporteringskod!D$2&amp;"-"&amp;ROW(B454))))</f>
        <v/>
      </c>
      <c r="B455" s="25"/>
      <c r="C455" s="25"/>
      <c r="D455" s="27"/>
      <c r="E455" s="27"/>
      <c r="F455" s="25"/>
      <c r="G455" s="28" t="str">
        <f>IF(B455="","",VLOOKUP(B455,Koder!A$1:B$365,2,FALSE))</f>
        <v/>
      </c>
      <c r="H455" s="25"/>
      <c r="I455" s="25"/>
      <c r="J455" s="25"/>
      <c r="K455" s="27"/>
      <c r="L455" s="27"/>
      <c r="M455" s="29"/>
      <c r="N455" s="25"/>
      <c r="O455" s="29"/>
      <c r="P455" s="25"/>
      <c r="Q455" s="25"/>
      <c r="R455" s="25"/>
      <c r="BL455" s="26" t="str">
        <f t="shared" si="64"/>
        <v/>
      </c>
      <c r="BM455" s="26" t="str">
        <f t="shared" si="65"/>
        <v/>
      </c>
      <c r="BN455" s="26" t="str">
        <f t="shared" si="66"/>
        <v/>
      </c>
      <c r="BO455" s="26" t="str">
        <f t="shared" si="67"/>
        <v/>
      </c>
      <c r="BP455" s="26" t="str">
        <f t="shared" si="68"/>
        <v/>
      </c>
      <c r="BQ455" s="26" t="str">
        <f t="shared" si="69"/>
        <v>-1</v>
      </c>
      <c r="BS455" s="26" t="str">
        <f t="shared" si="70"/>
        <v>-1</v>
      </c>
      <c r="BT455" s="26" t="str">
        <f t="shared" si="71"/>
        <v>-1</v>
      </c>
      <c r="BU455" s="26" t="str">
        <f t="shared" si="72"/>
        <v>-1</v>
      </c>
    </row>
    <row r="456" spans="1:73">
      <c r="A456" s="24" t="str">
        <f>IF(B456="","",IF(AND(B456&gt;1,Rapporteringskod!E456="Hela året"),"ÖVR"&amp;"1-"&amp;Rapporteringskod!A$2&amp;"-"&amp;Rapporteringskod!D$2&amp;"-"&amp;ROW(B455),IF(AND(B456&gt;1,Rapporteringskod!E456="Jan-Okt"),"ÖVR"&amp;"1-"&amp;Rapporteringskod!A$2&amp;"-"&amp;Rapporteringskod!D$2&amp;"-"&amp;ROW(B455),"ÖVR"&amp;"2-"&amp;Rapporteringskod!A$2&amp;"-"&amp;Rapporteringskod!D$2&amp;"-"&amp;ROW(B455))))</f>
        <v/>
      </c>
      <c r="B456" s="25"/>
      <c r="C456" s="25"/>
      <c r="D456" s="27"/>
      <c r="E456" s="27"/>
      <c r="F456" s="25"/>
      <c r="G456" s="28" t="str">
        <f>IF(B456="","",VLOOKUP(B456,Koder!A$1:B$365,2,FALSE))</f>
        <v/>
      </c>
      <c r="H456" s="25"/>
      <c r="I456" s="25"/>
      <c r="J456" s="25"/>
      <c r="K456" s="27"/>
      <c r="L456" s="27"/>
      <c r="M456" s="29"/>
      <c r="N456" s="25"/>
      <c r="O456" s="29"/>
      <c r="P456" s="25"/>
      <c r="Q456" s="25"/>
      <c r="R456" s="25"/>
      <c r="BL456" s="26" t="str">
        <f t="shared" si="64"/>
        <v/>
      </c>
      <c r="BM456" s="26" t="str">
        <f t="shared" si="65"/>
        <v/>
      </c>
      <c r="BN456" s="26" t="str">
        <f t="shared" si="66"/>
        <v/>
      </c>
      <c r="BO456" s="26" t="str">
        <f t="shared" si="67"/>
        <v/>
      </c>
      <c r="BP456" s="26" t="str">
        <f t="shared" si="68"/>
        <v/>
      </c>
      <c r="BQ456" s="26" t="str">
        <f t="shared" si="69"/>
        <v>-1</v>
      </c>
      <c r="BS456" s="26" t="str">
        <f t="shared" si="70"/>
        <v>-1</v>
      </c>
      <c r="BT456" s="26" t="str">
        <f t="shared" si="71"/>
        <v>-1</v>
      </c>
      <c r="BU456" s="26" t="str">
        <f t="shared" si="72"/>
        <v>-1</v>
      </c>
    </row>
    <row r="457" spans="1:73">
      <c r="A457" s="24" t="str">
        <f>IF(B457="","",IF(AND(B457&gt;1,Rapporteringskod!E457="Hela året"),"ÖVR"&amp;"1-"&amp;Rapporteringskod!A$2&amp;"-"&amp;Rapporteringskod!D$2&amp;"-"&amp;ROW(B456),IF(AND(B457&gt;1,Rapporteringskod!E457="Jan-Okt"),"ÖVR"&amp;"1-"&amp;Rapporteringskod!A$2&amp;"-"&amp;Rapporteringskod!D$2&amp;"-"&amp;ROW(B456),"ÖVR"&amp;"2-"&amp;Rapporteringskod!A$2&amp;"-"&amp;Rapporteringskod!D$2&amp;"-"&amp;ROW(B456))))</f>
        <v/>
      </c>
      <c r="B457" s="25"/>
      <c r="C457" s="25"/>
      <c r="D457" s="27"/>
      <c r="E457" s="27"/>
      <c r="F457" s="25"/>
      <c r="G457" s="28" t="str">
        <f>IF(B457="","",VLOOKUP(B457,Koder!A$1:B$365,2,FALSE))</f>
        <v/>
      </c>
      <c r="H457" s="25"/>
      <c r="I457" s="25"/>
      <c r="J457" s="25"/>
      <c r="K457" s="27"/>
      <c r="L457" s="27"/>
      <c r="M457" s="29"/>
      <c r="N457" s="25"/>
      <c r="O457" s="29"/>
      <c r="P457" s="25"/>
      <c r="Q457" s="25"/>
      <c r="R457" s="25"/>
      <c r="BL457" s="26" t="str">
        <f t="shared" si="64"/>
        <v/>
      </c>
      <c r="BM457" s="26" t="str">
        <f t="shared" si="65"/>
        <v/>
      </c>
      <c r="BN457" s="26" t="str">
        <f t="shared" si="66"/>
        <v/>
      </c>
      <c r="BO457" s="26" t="str">
        <f t="shared" si="67"/>
        <v/>
      </c>
      <c r="BP457" s="26" t="str">
        <f t="shared" si="68"/>
        <v/>
      </c>
      <c r="BQ457" s="26" t="str">
        <f t="shared" si="69"/>
        <v>-1</v>
      </c>
      <c r="BS457" s="26" t="str">
        <f t="shared" si="70"/>
        <v>-1</v>
      </c>
      <c r="BT457" s="26" t="str">
        <f t="shared" si="71"/>
        <v>-1</v>
      </c>
      <c r="BU457" s="26" t="str">
        <f t="shared" si="72"/>
        <v>-1</v>
      </c>
    </row>
    <row r="458" spans="1:73">
      <c r="A458" s="24" t="str">
        <f>IF(B458="","",IF(AND(B458&gt;1,Rapporteringskod!E458="Hela året"),"ÖVR"&amp;"1-"&amp;Rapporteringskod!A$2&amp;"-"&amp;Rapporteringskod!D$2&amp;"-"&amp;ROW(B457),IF(AND(B458&gt;1,Rapporteringskod!E458="Jan-Okt"),"ÖVR"&amp;"1-"&amp;Rapporteringskod!A$2&amp;"-"&amp;Rapporteringskod!D$2&amp;"-"&amp;ROW(B457),"ÖVR"&amp;"2-"&amp;Rapporteringskod!A$2&amp;"-"&amp;Rapporteringskod!D$2&amp;"-"&amp;ROW(B457))))</f>
        <v/>
      </c>
      <c r="B458" s="25"/>
      <c r="C458" s="25"/>
      <c r="D458" s="27"/>
      <c r="E458" s="27"/>
      <c r="F458" s="25"/>
      <c r="G458" s="28" t="str">
        <f>IF(B458="","",VLOOKUP(B458,Koder!A$1:B$365,2,FALSE))</f>
        <v/>
      </c>
      <c r="H458" s="25"/>
      <c r="I458" s="25"/>
      <c r="J458" s="25"/>
      <c r="K458" s="27"/>
      <c r="L458" s="27"/>
      <c r="M458" s="29"/>
      <c r="N458" s="25"/>
      <c r="O458" s="29"/>
      <c r="P458" s="25"/>
      <c r="Q458" s="25"/>
      <c r="R458" s="25"/>
      <c r="BL458" s="26" t="str">
        <f t="shared" si="64"/>
        <v/>
      </c>
      <c r="BM458" s="26" t="str">
        <f t="shared" si="65"/>
        <v/>
      </c>
      <c r="BN458" s="26" t="str">
        <f t="shared" si="66"/>
        <v/>
      </c>
      <c r="BO458" s="26" t="str">
        <f t="shared" si="67"/>
        <v/>
      </c>
      <c r="BP458" s="26" t="str">
        <f t="shared" si="68"/>
        <v/>
      </c>
      <c r="BQ458" s="26" t="str">
        <f t="shared" si="69"/>
        <v>-1</v>
      </c>
      <c r="BS458" s="26" t="str">
        <f t="shared" si="70"/>
        <v>-1</v>
      </c>
      <c r="BT458" s="26" t="str">
        <f t="shared" si="71"/>
        <v>-1</v>
      </c>
      <c r="BU458" s="26" t="str">
        <f t="shared" si="72"/>
        <v>-1</v>
      </c>
    </row>
    <row r="459" spans="1:73">
      <c r="A459" s="24" t="str">
        <f>IF(B459="","",IF(AND(B459&gt;1,Rapporteringskod!E459="Hela året"),"ÖVR"&amp;"1-"&amp;Rapporteringskod!A$2&amp;"-"&amp;Rapporteringskod!D$2&amp;"-"&amp;ROW(B458),IF(AND(B459&gt;1,Rapporteringskod!E459="Jan-Okt"),"ÖVR"&amp;"1-"&amp;Rapporteringskod!A$2&amp;"-"&amp;Rapporteringskod!D$2&amp;"-"&amp;ROW(B458),"ÖVR"&amp;"2-"&amp;Rapporteringskod!A$2&amp;"-"&amp;Rapporteringskod!D$2&amp;"-"&amp;ROW(B458))))</f>
        <v/>
      </c>
      <c r="B459" s="25"/>
      <c r="C459" s="25"/>
      <c r="D459" s="27"/>
      <c r="E459" s="27"/>
      <c r="F459" s="25"/>
      <c r="G459" s="28" t="str">
        <f>IF(B459="","",VLOOKUP(B459,Koder!A$1:B$365,2,FALSE))</f>
        <v/>
      </c>
      <c r="H459" s="25"/>
      <c r="I459" s="25"/>
      <c r="J459" s="25"/>
      <c r="K459" s="27"/>
      <c r="L459" s="27"/>
      <c r="M459" s="29"/>
      <c r="N459" s="25"/>
      <c r="O459" s="29"/>
      <c r="P459" s="25"/>
      <c r="Q459" s="25"/>
      <c r="R459" s="25"/>
      <c r="BL459" s="26" t="str">
        <f t="shared" si="64"/>
        <v/>
      </c>
      <c r="BM459" s="26" t="str">
        <f t="shared" si="65"/>
        <v/>
      </c>
      <c r="BN459" s="26" t="str">
        <f t="shared" si="66"/>
        <v/>
      </c>
      <c r="BO459" s="26" t="str">
        <f t="shared" si="67"/>
        <v/>
      </c>
      <c r="BP459" s="26" t="str">
        <f t="shared" si="68"/>
        <v/>
      </c>
      <c r="BQ459" s="26" t="str">
        <f t="shared" si="69"/>
        <v>-1</v>
      </c>
      <c r="BS459" s="26" t="str">
        <f t="shared" si="70"/>
        <v>-1</v>
      </c>
      <c r="BT459" s="26" t="str">
        <f t="shared" si="71"/>
        <v>-1</v>
      </c>
      <c r="BU459" s="26" t="str">
        <f t="shared" si="72"/>
        <v>-1</v>
      </c>
    </row>
    <row r="460" spans="1:73">
      <c r="A460" s="24" t="str">
        <f>IF(B460="","",IF(AND(B460&gt;1,Rapporteringskod!E460="Hela året"),"ÖVR"&amp;"1-"&amp;Rapporteringskod!A$2&amp;"-"&amp;Rapporteringskod!D$2&amp;"-"&amp;ROW(B459),IF(AND(B460&gt;1,Rapporteringskod!E460="Jan-Okt"),"ÖVR"&amp;"1-"&amp;Rapporteringskod!A$2&amp;"-"&amp;Rapporteringskod!D$2&amp;"-"&amp;ROW(B459),"ÖVR"&amp;"2-"&amp;Rapporteringskod!A$2&amp;"-"&amp;Rapporteringskod!D$2&amp;"-"&amp;ROW(B459))))</f>
        <v/>
      </c>
      <c r="B460" s="25"/>
      <c r="C460" s="25"/>
      <c r="D460" s="27"/>
      <c r="E460" s="27"/>
      <c r="F460" s="25"/>
      <c r="G460" s="28" t="str">
        <f>IF(B460="","",VLOOKUP(B460,Koder!A$1:B$365,2,FALSE))</f>
        <v/>
      </c>
      <c r="H460" s="25"/>
      <c r="I460" s="25"/>
      <c r="J460" s="25"/>
      <c r="K460" s="27"/>
      <c r="L460" s="27"/>
      <c r="M460" s="29"/>
      <c r="N460" s="25"/>
      <c r="O460" s="29"/>
      <c r="P460" s="25"/>
      <c r="Q460" s="25"/>
      <c r="R460" s="25"/>
      <c r="BL460" s="26" t="str">
        <f t="shared" si="64"/>
        <v/>
      </c>
      <c r="BM460" s="26" t="str">
        <f t="shared" si="65"/>
        <v/>
      </c>
      <c r="BN460" s="26" t="str">
        <f t="shared" si="66"/>
        <v/>
      </c>
      <c r="BO460" s="26" t="str">
        <f t="shared" si="67"/>
        <v/>
      </c>
      <c r="BP460" s="26" t="str">
        <f t="shared" si="68"/>
        <v/>
      </c>
      <c r="BQ460" s="26" t="str">
        <f t="shared" si="69"/>
        <v>-1</v>
      </c>
      <c r="BS460" s="26" t="str">
        <f t="shared" si="70"/>
        <v>-1</v>
      </c>
      <c r="BT460" s="26" t="str">
        <f t="shared" si="71"/>
        <v>-1</v>
      </c>
      <c r="BU460" s="26" t="str">
        <f t="shared" si="72"/>
        <v>-1</v>
      </c>
    </row>
    <row r="461" spans="1:73">
      <c r="A461" s="24" t="str">
        <f>IF(B461="","",IF(AND(B461&gt;1,Rapporteringskod!E461="Hela året"),"ÖVR"&amp;"1-"&amp;Rapporteringskod!A$2&amp;"-"&amp;Rapporteringskod!D$2&amp;"-"&amp;ROW(B460),IF(AND(B461&gt;1,Rapporteringskod!E461="Jan-Okt"),"ÖVR"&amp;"1-"&amp;Rapporteringskod!A$2&amp;"-"&amp;Rapporteringskod!D$2&amp;"-"&amp;ROW(B460),"ÖVR"&amp;"2-"&amp;Rapporteringskod!A$2&amp;"-"&amp;Rapporteringskod!D$2&amp;"-"&amp;ROW(B460))))</f>
        <v/>
      </c>
      <c r="B461" s="25"/>
      <c r="C461" s="25"/>
      <c r="D461" s="27"/>
      <c r="E461" s="27"/>
      <c r="F461" s="25"/>
      <c r="G461" s="28" t="str">
        <f>IF(B461="","",VLOOKUP(B461,Koder!A$1:B$365,2,FALSE))</f>
        <v/>
      </c>
      <c r="H461" s="25"/>
      <c r="I461" s="25"/>
      <c r="J461" s="25"/>
      <c r="K461" s="27"/>
      <c r="L461" s="27"/>
      <c r="M461" s="29"/>
      <c r="N461" s="25"/>
      <c r="O461" s="29"/>
      <c r="P461" s="25"/>
      <c r="Q461" s="25"/>
      <c r="R461" s="25"/>
      <c r="BL461" s="26" t="str">
        <f t="shared" si="64"/>
        <v/>
      </c>
      <c r="BM461" s="26" t="str">
        <f t="shared" si="65"/>
        <v/>
      </c>
      <c r="BN461" s="26" t="str">
        <f t="shared" si="66"/>
        <v/>
      </c>
      <c r="BO461" s="26" t="str">
        <f t="shared" si="67"/>
        <v/>
      </c>
      <c r="BP461" s="26" t="str">
        <f t="shared" si="68"/>
        <v/>
      </c>
      <c r="BQ461" s="26" t="str">
        <f t="shared" si="69"/>
        <v>-1</v>
      </c>
      <c r="BS461" s="26" t="str">
        <f t="shared" si="70"/>
        <v>-1</v>
      </c>
      <c r="BT461" s="26" t="str">
        <f t="shared" si="71"/>
        <v>-1</v>
      </c>
      <c r="BU461" s="26" t="str">
        <f t="shared" si="72"/>
        <v>-1</v>
      </c>
    </row>
    <row r="462" spans="1:73">
      <c r="A462" s="24" t="str">
        <f>IF(B462="","",IF(AND(B462&gt;1,Rapporteringskod!E462="Hela året"),"ÖVR"&amp;"1-"&amp;Rapporteringskod!A$2&amp;"-"&amp;Rapporteringskod!D$2&amp;"-"&amp;ROW(B461),IF(AND(B462&gt;1,Rapporteringskod!E462="Jan-Okt"),"ÖVR"&amp;"1-"&amp;Rapporteringskod!A$2&amp;"-"&amp;Rapporteringskod!D$2&amp;"-"&amp;ROW(B461),"ÖVR"&amp;"2-"&amp;Rapporteringskod!A$2&amp;"-"&amp;Rapporteringskod!D$2&amp;"-"&amp;ROW(B461))))</f>
        <v/>
      </c>
      <c r="B462" s="25"/>
      <c r="C462" s="25"/>
      <c r="D462" s="27"/>
      <c r="E462" s="27"/>
      <c r="F462" s="25"/>
      <c r="G462" s="28" t="str">
        <f>IF(B462="","",VLOOKUP(B462,Koder!A$1:B$365,2,FALSE))</f>
        <v/>
      </c>
      <c r="H462" s="25"/>
      <c r="I462" s="25"/>
      <c r="J462" s="25"/>
      <c r="K462" s="27"/>
      <c r="L462" s="27"/>
      <c r="M462" s="29"/>
      <c r="N462" s="25"/>
      <c r="O462" s="29"/>
      <c r="P462" s="25"/>
      <c r="Q462" s="25"/>
      <c r="R462" s="25"/>
      <c r="BL462" s="26" t="str">
        <f t="shared" si="64"/>
        <v/>
      </c>
      <c r="BM462" s="26" t="str">
        <f t="shared" si="65"/>
        <v/>
      </c>
      <c r="BN462" s="26" t="str">
        <f t="shared" si="66"/>
        <v/>
      </c>
      <c r="BO462" s="26" t="str">
        <f t="shared" si="67"/>
        <v/>
      </c>
      <c r="BP462" s="26" t="str">
        <f t="shared" si="68"/>
        <v/>
      </c>
      <c r="BQ462" s="26" t="str">
        <f t="shared" si="69"/>
        <v>-1</v>
      </c>
      <c r="BS462" s="26" t="str">
        <f t="shared" si="70"/>
        <v>-1</v>
      </c>
      <c r="BT462" s="26" t="str">
        <f t="shared" si="71"/>
        <v>-1</v>
      </c>
      <c r="BU462" s="26" t="str">
        <f t="shared" si="72"/>
        <v>-1</v>
      </c>
    </row>
    <row r="463" spans="1:73">
      <c r="A463" s="24" t="str">
        <f>IF(B463="","",IF(AND(B463&gt;1,Rapporteringskod!E463="Hela året"),"ÖVR"&amp;"1-"&amp;Rapporteringskod!A$2&amp;"-"&amp;Rapporteringskod!D$2&amp;"-"&amp;ROW(B462),IF(AND(B463&gt;1,Rapporteringskod!E463="Jan-Okt"),"ÖVR"&amp;"1-"&amp;Rapporteringskod!A$2&amp;"-"&amp;Rapporteringskod!D$2&amp;"-"&amp;ROW(B462),"ÖVR"&amp;"2-"&amp;Rapporteringskod!A$2&amp;"-"&amp;Rapporteringskod!D$2&amp;"-"&amp;ROW(B462))))</f>
        <v/>
      </c>
      <c r="B463" s="25"/>
      <c r="C463" s="25"/>
      <c r="D463" s="27"/>
      <c r="E463" s="27"/>
      <c r="F463" s="25"/>
      <c r="G463" s="28" t="str">
        <f>IF(B463="","",VLOOKUP(B463,Koder!A$1:B$365,2,FALSE))</f>
        <v/>
      </c>
      <c r="H463" s="25"/>
      <c r="I463" s="25"/>
      <c r="J463" s="25"/>
      <c r="K463" s="27"/>
      <c r="L463" s="27"/>
      <c r="M463" s="29"/>
      <c r="N463" s="25"/>
      <c r="O463" s="29"/>
      <c r="P463" s="25"/>
      <c r="Q463" s="25"/>
      <c r="R463" s="25"/>
      <c r="BL463" s="26" t="str">
        <f t="shared" si="64"/>
        <v/>
      </c>
      <c r="BM463" s="26" t="str">
        <f t="shared" si="65"/>
        <v/>
      </c>
      <c r="BN463" s="26" t="str">
        <f t="shared" si="66"/>
        <v/>
      </c>
      <c r="BO463" s="26" t="str">
        <f t="shared" si="67"/>
        <v/>
      </c>
      <c r="BP463" s="26" t="str">
        <f t="shared" si="68"/>
        <v/>
      </c>
      <c r="BQ463" s="26" t="str">
        <f t="shared" si="69"/>
        <v>-1</v>
      </c>
      <c r="BS463" s="26" t="str">
        <f t="shared" si="70"/>
        <v>-1</v>
      </c>
      <c r="BT463" s="26" t="str">
        <f t="shared" si="71"/>
        <v>-1</v>
      </c>
      <c r="BU463" s="26" t="str">
        <f t="shared" si="72"/>
        <v>-1</v>
      </c>
    </row>
    <row r="464" spans="1:73">
      <c r="A464" s="24" t="str">
        <f>IF(B464="","",IF(AND(B464&gt;1,Rapporteringskod!E464="Hela året"),"ÖVR"&amp;"1-"&amp;Rapporteringskod!A$2&amp;"-"&amp;Rapporteringskod!D$2&amp;"-"&amp;ROW(B463),IF(AND(B464&gt;1,Rapporteringskod!E464="Jan-Okt"),"ÖVR"&amp;"1-"&amp;Rapporteringskod!A$2&amp;"-"&amp;Rapporteringskod!D$2&amp;"-"&amp;ROW(B463),"ÖVR"&amp;"2-"&amp;Rapporteringskod!A$2&amp;"-"&amp;Rapporteringskod!D$2&amp;"-"&amp;ROW(B463))))</f>
        <v/>
      </c>
      <c r="B464" s="25"/>
      <c r="C464" s="25"/>
      <c r="D464" s="27"/>
      <c r="E464" s="27"/>
      <c r="F464" s="25"/>
      <c r="G464" s="28" t="str">
        <f>IF(B464="","",VLOOKUP(B464,Koder!A$1:B$365,2,FALSE))</f>
        <v/>
      </c>
      <c r="H464" s="25"/>
      <c r="I464" s="25"/>
      <c r="J464" s="25"/>
      <c r="K464" s="27"/>
      <c r="L464" s="27"/>
      <c r="M464" s="29"/>
      <c r="N464" s="25"/>
      <c r="O464" s="29"/>
      <c r="P464" s="25"/>
      <c r="Q464" s="25"/>
      <c r="R464" s="25"/>
      <c r="BL464" s="26" t="str">
        <f t="shared" si="64"/>
        <v/>
      </c>
      <c r="BM464" s="26" t="str">
        <f t="shared" si="65"/>
        <v/>
      </c>
      <c r="BN464" s="26" t="str">
        <f t="shared" si="66"/>
        <v/>
      </c>
      <c r="BO464" s="26" t="str">
        <f t="shared" si="67"/>
        <v/>
      </c>
      <c r="BP464" s="26" t="str">
        <f t="shared" si="68"/>
        <v/>
      </c>
      <c r="BQ464" s="26" t="str">
        <f t="shared" si="69"/>
        <v>-1</v>
      </c>
      <c r="BS464" s="26" t="str">
        <f t="shared" si="70"/>
        <v>-1</v>
      </c>
      <c r="BT464" s="26" t="str">
        <f t="shared" si="71"/>
        <v>-1</v>
      </c>
      <c r="BU464" s="26" t="str">
        <f t="shared" si="72"/>
        <v>-1</v>
      </c>
    </row>
    <row r="465" spans="1:73">
      <c r="A465" s="24" t="str">
        <f>IF(B465="","",IF(AND(B465&gt;1,Rapporteringskod!E465="Hela året"),"ÖVR"&amp;"1-"&amp;Rapporteringskod!A$2&amp;"-"&amp;Rapporteringskod!D$2&amp;"-"&amp;ROW(B464),IF(AND(B465&gt;1,Rapporteringskod!E465="Jan-Okt"),"ÖVR"&amp;"1-"&amp;Rapporteringskod!A$2&amp;"-"&amp;Rapporteringskod!D$2&amp;"-"&amp;ROW(B464),"ÖVR"&amp;"2-"&amp;Rapporteringskod!A$2&amp;"-"&amp;Rapporteringskod!D$2&amp;"-"&amp;ROW(B464))))</f>
        <v/>
      </c>
      <c r="B465" s="25"/>
      <c r="C465" s="25"/>
      <c r="D465" s="27"/>
      <c r="E465" s="27"/>
      <c r="F465" s="25"/>
      <c r="G465" s="28" t="str">
        <f>IF(B465="","",VLOOKUP(B465,Koder!A$1:B$365,2,FALSE))</f>
        <v/>
      </c>
      <c r="H465" s="25"/>
      <c r="I465" s="25"/>
      <c r="J465" s="25"/>
      <c r="K465" s="27"/>
      <c r="L465" s="27"/>
      <c r="M465" s="29"/>
      <c r="N465" s="25"/>
      <c r="O465" s="29"/>
      <c r="P465" s="25"/>
      <c r="Q465" s="25"/>
      <c r="R465" s="25"/>
      <c r="BL465" s="26" t="str">
        <f t="shared" si="64"/>
        <v/>
      </c>
      <c r="BM465" s="26" t="str">
        <f t="shared" si="65"/>
        <v/>
      </c>
      <c r="BN465" s="26" t="str">
        <f t="shared" si="66"/>
        <v/>
      </c>
      <c r="BO465" s="26" t="str">
        <f t="shared" si="67"/>
        <v/>
      </c>
      <c r="BP465" s="26" t="str">
        <f t="shared" si="68"/>
        <v/>
      </c>
      <c r="BQ465" s="26" t="str">
        <f t="shared" si="69"/>
        <v>-1</v>
      </c>
      <c r="BS465" s="26" t="str">
        <f t="shared" si="70"/>
        <v>-1</v>
      </c>
      <c r="BT465" s="26" t="str">
        <f t="shared" si="71"/>
        <v>-1</v>
      </c>
      <c r="BU465" s="26" t="str">
        <f t="shared" si="72"/>
        <v>-1</v>
      </c>
    </row>
    <row r="466" spans="1:73">
      <c r="A466" s="24" t="str">
        <f>IF(B466="","",IF(AND(B466&gt;1,Rapporteringskod!E466="Hela året"),"ÖVR"&amp;"1-"&amp;Rapporteringskod!A$2&amp;"-"&amp;Rapporteringskod!D$2&amp;"-"&amp;ROW(B465),IF(AND(B466&gt;1,Rapporteringskod!E466="Jan-Okt"),"ÖVR"&amp;"1-"&amp;Rapporteringskod!A$2&amp;"-"&amp;Rapporteringskod!D$2&amp;"-"&amp;ROW(B465),"ÖVR"&amp;"2-"&amp;Rapporteringskod!A$2&amp;"-"&amp;Rapporteringskod!D$2&amp;"-"&amp;ROW(B465))))</f>
        <v/>
      </c>
      <c r="B466" s="25"/>
      <c r="C466" s="25"/>
      <c r="D466" s="27"/>
      <c r="E466" s="27"/>
      <c r="F466" s="25"/>
      <c r="G466" s="28" t="str">
        <f>IF(B466="","",VLOOKUP(B466,Koder!A$1:B$365,2,FALSE))</f>
        <v/>
      </c>
      <c r="H466" s="25"/>
      <c r="I466" s="25"/>
      <c r="J466" s="25"/>
      <c r="K466" s="27"/>
      <c r="L466" s="27"/>
      <c r="M466" s="29"/>
      <c r="N466" s="25"/>
      <c r="O466" s="29"/>
      <c r="P466" s="25"/>
      <c r="Q466" s="25"/>
      <c r="R466" s="25"/>
      <c r="BL466" s="26" t="str">
        <f t="shared" si="64"/>
        <v/>
      </c>
      <c r="BM466" s="26" t="str">
        <f t="shared" si="65"/>
        <v/>
      </c>
      <c r="BN466" s="26" t="str">
        <f t="shared" si="66"/>
        <v/>
      </c>
      <c r="BO466" s="26" t="str">
        <f t="shared" si="67"/>
        <v/>
      </c>
      <c r="BP466" s="26" t="str">
        <f t="shared" si="68"/>
        <v/>
      </c>
      <c r="BQ466" s="26" t="str">
        <f t="shared" si="69"/>
        <v>-1</v>
      </c>
      <c r="BS466" s="26" t="str">
        <f t="shared" si="70"/>
        <v>-1</v>
      </c>
      <c r="BT466" s="26" t="str">
        <f t="shared" si="71"/>
        <v>-1</v>
      </c>
      <c r="BU466" s="26" t="str">
        <f t="shared" si="72"/>
        <v>-1</v>
      </c>
    </row>
    <row r="467" spans="1:73">
      <c r="A467" s="24" t="str">
        <f>IF(B467="","",IF(AND(B467&gt;1,Rapporteringskod!E467="Hela året"),"ÖVR"&amp;"1-"&amp;Rapporteringskod!A$2&amp;"-"&amp;Rapporteringskod!D$2&amp;"-"&amp;ROW(B466),IF(AND(B467&gt;1,Rapporteringskod!E467="Jan-Okt"),"ÖVR"&amp;"1-"&amp;Rapporteringskod!A$2&amp;"-"&amp;Rapporteringskod!D$2&amp;"-"&amp;ROW(B466),"ÖVR"&amp;"2-"&amp;Rapporteringskod!A$2&amp;"-"&amp;Rapporteringskod!D$2&amp;"-"&amp;ROW(B466))))</f>
        <v/>
      </c>
      <c r="B467" s="25"/>
      <c r="C467" s="25"/>
      <c r="D467" s="27"/>
      <c r="E467" s="27"/>
      <c r="F467" s="25"/>
      <c r="G467" s="28" t="str">
        <f>IF(B467="","",VLOOKUP(B467,Koder!A$1:B$365,2,FALSE))</f>
        <v/>
      </c>
      <c r="H467" s="25"/>
      <c r="I467" s="25"/>
      <c r="J467" s="25"/>
      <c r="K467" s="27"/>
      <c r="L467" s="27"/>
      <c r="M467" s="29"/>
      <c r="N467" s="25"/>
      <c r="O467" s="29"/>
      <c r="P467" s="25"/>
      <c r="Q467" s="25"/>
      <c r="R467" s="25"/>
      <c r="BL467" s="26" t="str">
        <f t="shared" si="64"/>
        <v/>
      </c>
      <c r="BM467" s="26" t="str">
        <f t="shared" si="65"/>
        <v/>
      </c>
      <c r="BN467" s="26" t="str">
        <f t="shared" si="66"/>
        <v/>
      </c>
      <c r="BO467" s="26" t="str">
        <f t="shared" si="67"/>
        <v/>
      </c>
      <c r="BP467" s="26" t="str">
        <f t="shared" si="68"/>
        <v/>
      </c>
      <c r="BQ467" s="26" t="str">
        <f t="shared" si="69"/>
        <v>-1</v>
      </c>
      <c r="BS467" s="26" t="str">
        <f t="shared" si="70"/>
        <v>-1</v>
      </c>
      <c r="BT467" s="26" t="str">
        <f t="shared" si="71"/>
        <v>-1</v>
      </c>
      <c r="BU467" s="26" t="str">
        <f t="shared" si="72"/>
        <v>-1</v>
      </c>
    </row>
    <row r="468" spans="1:73">
      <c r="A468" s="24" t="str">
        <f>IF(B468="","",IF(AND(B468&gt;1,Rapporteringskod!E468="Hela året"),"ÖVR"&amp;"1-"&amp;Rapporteringskod!A$2&amp;"-"&amp;Rapporteringskod!D$2&amp;"-"&amp;ROW(B467),IF(AND(B468&gt;1,Rapporteringskod!E468="Jan-Okt"),"ÖVR"&amp;"1-"&amp;Rapporteringskod!A$2&amp;"-"&amp;Rapporteringskod!D$2&amp;"-"&amp;ROW(B467),"ÖVR"&amp;"2-"&amp;Rapporteringskod!A$2&amp;"-"&amp;Rapporteringskod!D$2&amp;"-"&amp;ROW(B467))))</f>
        <v/>
      </c>
      <c r="B468" s="25"/>
      <c r="C468" s="25"/>
      <c r="D468" s="27"/>
      <c r="E468" s="27"/>
      <c r="F468" s="25"/>
      <c r="G468" s="28" t="str">
        <f>IF(B468="","",VLOOKUP(B468,Koder!A$1:B$365,2,FALSE))</f>
        <v/>
      </c>
      <c r="H468" s="25"/>
      <c r="I468" s="25"/>
      <c r="J468" s="25"/>
      <c r="K468" s="27"/>
      <c r="L468" s="27"/>
      <c r="M468" s="29"/>
      <c r="N468" s="25"/>
      <c r="O468" s="29"/>
      <c r="P468" s="25"/>
      <c r="Q468" s="25"/>
      <c r="R468" s="25"/>
      <c r="BL468" s="26" t="str">
        <f t="shared" si="64"/>
        <v/>
      </c>
      <c r="BM468" s="26" t="str">
        <f t="shared" si="65"/>
        <v/>
      </c>
      <c r="BN468" s="26" t="str">
        <f t="shared" si="66"/>
        <v/>
      </c>
      <c r="BO468" s="26" t="str">
        <f t="shared" si="67"/>
        <v/>
      </c>
      <c r="BP468" s="26" t="str">
        <f t="shared" si="68"/>
        <v/>
      </c>
      <c r="BQ468" s="26" t="str">
        <f t="shared" si="69"/>
        <v>-1</v>
      </c>
      <c r="BS468" s="26" t="str">
        <f t="shared" si="70"/>
        <v>-1</v>
      </c>
      <c r="BT468" s="26" t="str">
        <f t="shared" si="71"/>
        <v>-1</v>
      </c>
      <c r="BU468" s="26" t="str">
        <f t="shared" si="72"/>
        <v>-1</v>
      </c>
    </row>
    <row r="469" spans="1:73">
      <c r="A469" s="24" t="str">
        <f>IF(B469="","",IF(AND(B469&gt;1,Rapporteringskod!E469="Hela året"),"ÖVR"&amp;"1-"&amp;Rapporteringskod!A$2&amp;"-"&amp;Rapporteringskod!D$2&amp;"-"&amp;ROW(B468),IF(AND(B469&gt;1,Rapporteringskod!E469="Jan-Okt"),"ÖVR"&amp;"1-"&amp;Rapporteringskod!A$2&amp;"-"&amp;Rapporteringskod!D$2&amp;"-"&amp;ROW(B468),"ÖVR"&amp;"2-"&amp;Rapporteringskod!A$2&amp;"-"&amp;Rapporteringskod!D$2&amp;"-"&amp;ROW(B468))))</f>
        <v/>
      </c>
      <c r="B469" s="25"/>
      <c r="C469" s="25"/>
      <c r="D469" s="27"/>
      <c r="E469" s="27"/>
      <c r="F469" s="25"/>
      <c r="G469" s="28" t="str">
        <f>IF(B469="","",VLOOKUP(B469,Koder!A$1:B$365,2,FALSE))</f>
        <v/>
      </c>
      <c r="H469" s="25"/>
      <c r="I469" s="25"/>
      <c r="J469" s="25"/>
      <c r="K469" s="27"/>
      <c r="L469" s="27"/>
      <c r="M469" s="29"/>
      <c r="N469" s="25"/>
      <c r="O469" s="29"/>
      <c r="P469" s="25"/>
      <c r="Q469" s="25"/>
      <c r="R469" s="25"/>
      <c r="BL469" s="26" t="str">
        <f t="shared" si="64"/>
        <v/>
      </c>
      <c r="BM469" s="26" t="str">
        <f t="shared" si="65"/>
        <v/>
      </c>
      <c r="BN469" s="26" t="str">
        <f t="shared" si="66"/>
        <v/>
      </c>
      <c r="BO469" s="26" t="str">
        <f t="shared" si="67"/>
        <v/>
      </c>
      <c r="BP469" s="26" t="str">
        <f t="shared" si="68"/>
        <v/>
      </c>
      <c r="BQ469" s="26" t="str">
        <f t="shared" si="69"/>
        <v>-1</v>
      </c>
      <c r="BS469" s="26" t="str">
        <f t="shared" si="70"/>
        <v>-1</v>
      </c>
      <c r="BT469" s="26" t="str">
        <f t="shared" si="71"/>
        <v>-1</v>
      </c>
      <c r="BU469" s="26" t="str">
        <f t="shared" si="72"/>
        <v>-1</v>
      </c>
    </row>
    <row r="470" spans="1:73">
      <c r="A470" s="24" t="str">
        <f>IF(B470="","",IF(AND(B470&gt;1,Rapporteringskod!E470="Hela året"),"ÖVR"&amp;"1-"&amp;Rapporteringskod!A$2&amp;"-"&amp;Rapporteringskod!D$2&amp;"-"&amp;ROW(B469),IF(AND(B470&gt;1,Rapporteringskod!E470="Jan-Okt"),"ÖVR"&amp;"1-"&amp;Rapporteringskod!A$2&amp;"-"&amp;Rapporteringskod!D$2&amp;"-"&amp;ROW(B469),"ÖVR"&amp;"2-"&amp;Rapporteringskod!A$2&amp;"-"&amp;Rapporteringskod!D$2&amp;"-"&amp;ROW(B469))))</f>
        <v/>
      </c>
      <c r="B470" s="25"/>
      <c r="C470" s="25"/>
      <c r="D470" s="27"/>
      <c r="E470" s="27"/>
      <c r="F470" s="25"/>
      <c r="G470" s="28" t="str">
        <f>IF(B470="","",VLOOKUP(B470,Koder!A$1:B$365,2,FALSE))</f>
        <v/>
      </c>
      <c r="H470" s="25"/>
      <c r="I470" s="25"/>
      <c r="J470" s="25"/>
      <c r="K470" s="27"/>
      <c r="L470" s="27"/>
      <c r="M470" s="29"/>
      <c r="N470" s="25"/>
      <c r="O470" s="29"/>
      <c r="P470" s="25"/>
      <c r="Q470" s="25"/>
      <c r="R470" s="25"/>
      <c r="BL470" s="26" t="str">
        <f t="shared" si="64"/>
        <v/>
      </c>
      <c r="BM470" s="26" t="str">
        <f t="shared" si="65"/>
        <v/>
      </c>
      <c r="BN470" s="26" t="str">
        <f t="shared" si="66"/>
        <v/>
      </c>
      <c r="BO470" s="26" t="str">
        <f t="shared" si="67"/>
        <v/>
      </c>
      <c r="BP470" s="26" t="str">
        <f t="shared" si="68"/>
        <v/>
      </c>
      <c r="BQ470" s="26" t="str">
        <f t="shared" si="69"/>
        <v>-1</v>
      </c>
      <c r="BS470" s="26" t="str">
        <f t="shared" si="70"/>
        <v>-1</v>
      </c>
      <c r="BT470" s="26" t="str">
        <f t="shared" si="71"/>
        <v>-1</v>
      </c>
      <c r="BU470" s="26" t="str">
        <f t="shared" si="72"/>
        <v>-1</v>
      </c>
    </row>
    <row r="471" spans="1:73">
      <c r="A471" s="24" t="str">
        <f>IF(B471="","",IF(AND(B471&gt;1,Rapporteringskod!E471="Hela året"),"ÖVR"&amp;"1-"&amp;Rapporteringskod!A$2&amp;"-"&amp;Rapporteringskod!D$2&amp;"-"&amp;ROW(B470),IF(AND(B471&gt;1,Rapporteringskod!E471="Jan-Okt"),"ÖVR"&amp;"1-"&amp;Rapporteringskod!A$2&amp;"-"&amp;Rapporteringskod!D$2&amp;"-"&amp;ROW(B470),"ÖVR"&amp;"2-"&amp;Rapporteringskod!A$2&amp;"-"&amp;Rapporteringskod!D$2&amp;"-"&amp;ROW(B470))))</f>
        <v/>
      </c>
      <c r="B471" s="25"/>
      <c r="C471" s="25"/>
      <c r="D471" s="27"/>
      <c r="E471" s="27"/>
      <c r="F471" s="25"/>
      <c r="G471" s="28" t="str">
        <f>IF(B471="","",VLOOKUP(B471,Koder!A$1:B$365,2,FALSE))</f>
        <v/>
      </c>
      <c r="H471" s="25"/>
      <c r="I471" s="25"/>
      <c r="J471" s="25"/>
      <c r="K471" s="27"/>
      <c r="L471" s="27"/>
      <c r="M471" s="29"/>
      <c r="N471" s="25"/>
      <c r="O471" s="29"/>
      <c r="P471" s="25"/>
      <c r="Q471" s="25"/>
      <c r="R471" s="25"/>
      <c r="BL471" s="26" t="str">
        <f t="shared" si="64"/>
        <v/>
      </c>
      <c r="BM471" s="26" t="str">
        <f t="shared" si="65"/>
        <v/>
      </c>
      <c r="BN471" s="26" t="str">
        <f t="shared" si="66"/>
        <v/>
      </c>
      <c r="BO471" s="26" t="str">
        <f t="shared" si="67"/>
        <v/>
      </c>
      <c r="BP471" s="26" t="str">
        <f t="shared" si="68"/>
        <v/>
      </c>
      <c r="BQ471" s="26" t="str">
        <f t="shared" si="69"/>
        <v>-1</v>
      </c>
      <c r="BS471" s="26" t="str">
        <f t="shared" si="70"/>
        <v>-1</v>
      </c>
      <c r="BT471" s="26" t="str">
        <f t="shared" si="71"/>
        <v>-1</v>
      </c>
      <c r="BU471" s="26" t="str">
        <f t="shared" si="72"/>
        <v>-1</v>
      </c>
    </row>
    <row r="472" spans="1:73">
      <c r="A472" s="24" t="str">
        <f>IF(B472="","",IF(AND(B472&gt;1,Rapporteringskod!E472="Hela året"),"ÖVR"&amp;"1-"&amp;Rapporteringskod!A$2&amp;"-"&amp;Rapporteringskod!D$2&amp;"-"&amp;ROW(B471),IF(AND(B472&gt;1,Rapporteringskod!E472="Jan-Okt"),"ÖVR"&amp;"1-"&amp;Rapporteringskod!A$2&amp;"-"&amp;Rapporteringskod!D$2&amp;"-"&amp;ROW(B471),"ÖVR"&amp;"2-"&amp;Rapporteringskod!A$2&amp;"-"&amp;Rapporteringskod!D$2&amp;"-"&amp;ROW(B471))))</f>
        <v/>
      </c>
      <c r="B472" s="25"/>
      <c r="C472" s="25"/>
      <c r="D472" s="27"/>
      <c r="E472" s="27"/>
      <c r="F472" s="25"/>
      <c r="G472" s="28" t="str">
        <f>IF(B472="","",VLOOKUP(B472,Koder!A$1:B$365,2,FALSE))</f>
        <v/>
      </c>
      <c r="H472" s="25"/>
      <c r="I472" s="25"/>
      <c r="J472" s="25"/>
      <c r="K472" s="27"/>
      <c r="L472" s="27"/>
      <c r="M472" s="29"/>
      <c r="N472" s="25"/>
      <c r="O472" s="29"/>
      <c r="P472" s="25"/>
      <c r="Q472" s="25"/>
      <c r="R472" s="25"/>
      <c r="BL472" s="26" t="str">
        <f t="shared" si="64"/>
        <v/>
      </c>
      <c r="BM472" s="26" t="str">
        <f t="shared" si="65"/>
        <v/>
      </c>
      <c r="BN472" s="26" t="str">
        <f t="shared" si="66"/>
        <v/>
      </c>
      <c r="BO472" s="26" t="str">
        <f t="shared" si="67"/>
        <v/>
      </c>
      <c r="BP472" s="26" t="str">
        <f t="shared" si="68"/>
        <v/>
      </c>
      <c r="BQ472" s="26" t="str">
        <f t="shared" si="69"/>
        <v>-1</v>
      </c>
      <c r="BS472" s="26" t="str">
        <f t="shared" si="70"/>
        <v>-1</v>
      </c>
      <c r="BT472" s="26" t="str">
        <f t="shared" si="71"/>
        <v>-1</v>
      </c>
      <c r="BU472" s="26" t="str">
        <f t="shared" si="72"/>
        <v>-1</v>
      </c>
    </row>
    <row r="473" spans="1:73">
      <c r="A473" s="24" t="str">
        <f>IF(B473="","",IF(AND(B473&gt;1,Rapporteringskod!E473="Hela året"),"ÖVR"&amp;"1-"&amp;Rapporteringskod!A$2&amp;"-"&amp;Rapporteringskod!D$2&amp;"-"&amp;ROW(B472),IF(AND(B473&gt;1,Rapporteringskod!E473="Jan-Okt"),"ÖVR"&amp;"1-"&amp;Rapporteringskod!A$2&amp;"-"&amp;Rapporteringskod!D$2&amp;"-"&amp;ROW(B472),"ÖVR"&amp;"2-"&amp;Rapporteringskod!A$2&amp;"-"&amp;Rapporteringskod!D$2&amp;"-"&amp;ROW(B472))))</f>
        <v/>
      </c>
      <c r="B473" s="25"/>
      <c r="C473" s="25"/>
      <c r="D473" s="27"/>
      <c r="E473" s="27"/>
      <c r="F473" s="25"/>
      <c r="G473" s="28" t="str">
        <f>IF(B473="","",VLOOKUP(B473,Koder!A$1:B$365,2,FALSE))</f>
        <v/>
      </c>
      <c r="H473" s="25"/>
      <c r="I473" s="25"/>
      <c r="J473" s="25"/>
      <c r="K473" s="27"/>
      <c r="L473" s="27"/>
      <c r="M473" s="29"/>
      <c r="N473" s="25"/>
      <c r="O473" s="29"/>
      <c r="P473" s="25"/>
      <c r="Q473" s="25"/>
      <c r="R473" s="25"/>
      <c r="BL473" s="26" t="str">
        <f t="shared" si="64"/>
        <v/>
      </c>
      <c r="BM473" s="26" t="str">
        <f t="shared" si="65"/>
        <v/>
      </c>
      <c r="BN473" s="26" t="str">
        <f t="shared" si="66"/>
        <v/>
      </c>
      <c r="BO473" s="26" t="str">
        <f t="shared" si="67"/>
        <v/>
      </c>
      <c r="BP473" s="26" t="str">
        <f t="shared" si="68"/>
        <v/>
      </c>
      <c r="BQ473" s="26" t="str">
        <f t="shared" si="69"/>
        <v>-1</v>
      </c>
      <c r="BS473" s="26" t="str">
        <f t="shared" si="70"/>
        <v>-1</v>
      </c>
      <c r="BT473" s="26" t="str">
        <f t="shared" si="71"/>
        <v>-1</v>
      </c>
      <c r="BU473" s="26" t="str">
        <f t="shared" si="72"/>
        <v>-1</v>
      </c>
    </row>
    <row r="474" spans="1:73">
      <c r="A474" s="24" t="str">
        <f>IF(B474="","",IF(AND(B474&gt;1,Rapporteringskod!E474="Hela året"),"ÖVR"&amp;"1-"&amp;Rapporteringskod!A$2&amp;"-"&amp;Rapporteringskod!D$2&amp;"-"&amp;ROW(B473),IF(AND(B474&gt;1,Rapporteringskod!E474="Jan-Okt"),"ÖVR"&amp;"1-"&amp;Rapporteringskod!A$2&amp;"-"&amp;Rapporteringskod!D$2&amp;"-"&amp;ROW(B473),"ÖVR"&amp;"2-"&amp;Rapporteringskod!A$2&amp;"-"&amp;Rapporteringskod!D$2&amp;"-"&amp;ROW(B473))))</f>
        <v/>
      </c>
      <c r="B474" s="25"/>
      <c r="C474" s="25"/>
      <c r="D474" s="27"/>
      <c r="E474" s="27"/>
      <c r="F474" s="25"/>
      <c r="G474" s="28" t="str">
        <f>IF(B474="","",VLOOKUP(B474,Koder!A$1:B$365,2,FALSE))</f>
        <v/>
      </c>
      <c r="H474" s="25"/>
      <c r="I474" s="25"/>
      <c r="J474" s="25"/>
      <c r="K474" s="27"/>
      <c r="L474" s="27"/>
      <c r="M474" s="29"/>
      <c r="N474" s="25"/>
      <c r="O474" s="29"/>
      <c r="P474" s="25"/>
      <c r="Q474" s="25"/>
      <c r="R474" s="25"/>
      <c r="BL474" s="26" t="str">
        <f t="shared" si="64"/>
        <v/>
      </c>
      <c r="BM474" s="26" t="str">
        <f t="shared" si="65"/>
        <v/>
      </c>
      <c r="BN474" s="26" t="str">
        <f t="shared" si="66"/>
        <v/>
      </c>
      <c r="BO474" s="26" t="str">
        <f t="shared" si="67"/>
        <v/>
      </c>
      <c r="BP474" s="26" t="str">
        <f t="shared" si="68"/>
        <v/>
      </c>
      <c r="BQ474" s="26" t="str">
        <f t="shared" si="69"/>
        <v>-1</v>
      </c>
      <c r="BS474" s="26" t="str">
        <f t="shared" si="70"/>
        <v>-1</v>
      </c>
      <c r="BT474" s="26" t="str">
        <f t="shared" si="71"/>
        <v>-1</v>
      </c>
      <c r="BU474" s="26" t="str">
        <f t="shared" si="72"/>
        <v>-1</v>
      </c>
    </row>
    <row r="475" spans="1:73">
      <c r="A475" s="24" t="str">
        <f>IF(B475="","",IF(AND(B475&gt;1,Rapporteringskod!E475="Hela året"),"ÖVR"&amp;"1-"&amp;Rapporteringskod!A$2&amp;"-"&amp;Rapporteringskod!D$2&amp;"-"&amp;ROW(B474),IF(AND(B475&gt;1,Rapporteringskod!E475="Jan-Okt"),"ÖVR"&amp;"1-"&amp;Rapporteringskod!A$2&amp;"-"&amp;Rapporteringskod!D$2&amp;"-"&amp;ROW(B474),"ÖVR"&amp;"2-"&amp;Rapporteringskod!A$2&amp;"-"&amp;Rapporteringskod!D$2&amp;"-"&amp;ROW(B474))))</f>
        <v/>
      </c>
      <c r="B475" s="25"/>
      <c r="C475" s="25"/>
      <c r="D475" s="27"/>
      <c r="E475" s="27"/>
      <c r="F475" s="25"/>
      <c r="G475" s="28" t="str">
        <f>IF(B475="","",VLOOKUP(B475,Koder!A$1:B$365,2,FALSE))</f>
        <v/>
      </c>
      <c r="H475" s="25"/>
      <c r="I475" s="25"/>
      <c r="J475" s="25"/>
      <c r="K475" s="27"/>
      <c r="L475" s="27"/>
      <c r="M475" s="29"/>
      <c r="N475" s="25"/>
      <c r="O475" s="29"/>
      <c r="P475" s="25"/>
      <c r="Q475" s="25"/>
      <c r="R475" s="25"/>
      <c r="BL475" s="26" t="str">
        <f t="shared" si="64"/>
        <v/>
      </c>
      <c r="BM475" s="26" t="str">
        <f t="shared" si="65"/>
        <v/>
      </c>
      <c r="BN475" s="26" t="str">
        <f t="shared" si="66"/>
        <v/>
      </c>
      <c r="BO475" s="26" t="str">
        <f t="shared" si="67"/>
        <v/>
      </c>
      <c r="BP475" s="26" t="str">
        <f t="shared" si="68"/>
        <v/>
      </c>
      <c r="BQ475" s="26" t="str">
        <f t="shared" si="69"/>
        <v>-1</v>
      </c>
      <c r="BS475" s="26" t="str">
        <f t="shared" si="70"/>
        <v>-1</v>
      </c>
      <c r="BT475" s="26" t="str">
        <f t="shared" si="71"/>
        <v>-1</v>
      </c>
      <c r="BU475" s="26" t="str">
        <f t="shared" si="72"/>
        <v>-1</v>
      </c>
    </row>
    <row r="476" spans="1:73">
      <c r="A476" s="24" t="str">
        <f>IF(B476="","",IF(AND(B476&gt;1,Rapporteringskod!E476="Hela året"),"ÖVR"&amp;"1-"&amp;Rapporteringskod!A$2&amp;"-"&amp;Rapporteringskod!D$2&amp;"-"&amp;ROW(B475),IF(AND(B476&gt;1,Rapporteringskod!E476="Jan-Okt"),"ÖVR"&amp;"1-"&amp;Rapporteringskod!A$2&amp;"-"&amp;Rapporteringskod!D$2&amp;"-"&amp;ROW(B475),"ÖVR"&amp;"2-"&amp;Rapporteringskod!A$2&amp;"-"&amp;Rapporteringskod!D$2&amp;"-"&amp;ROW(B475))))</f>
        <v/>
      </c>
      <c r="B476" s="25"/>
      <c r="C476" s="25"/>
      <c r="D476" s="27"/>
      <c r="E476" s="27"/>
      <c r="F476" s="25"/>
      <c r="G476" s="28" t="str">
        <f>IF(B476="","",VLOOKUP(B476,Koder!A$1:B$365,2,FALSE))</f>
        <v/>
      </c>
      <c r="H476" s="25"/>
      <c r="I476" s="25"/>
      <c r="J476" s="25"/>
      <c r="K476" s="27"/>
      <c r="L476" s="27"/>
      <c r="M476" s="29"/>
      <c r="N476" s="25"/>
      <c r="O476" s="29"/>
      <c r="P476" s="25"/>
      <c r="Q476" s="25"/>
      <c r="R476" s="25"/>
      <c r="BL476" s="26" t="str">
        <f t="shared" si="64"/>
        <v/>
      </c>
      <c r="BM476" s="26" t="str">
        <f t="shared" si="65"/>
        <v/>
      </c>
      <c r="BN476" s="26" t="str">
        <f t="shared" si="66"/>
        <v/>
      </c>
      <c r="BO476" s="26" t="str">
        <f t="shared" si="67"/>
        <v/>
      </c>
      <c r="BP476" s="26" t="str">
        <f t="shared" si="68"/>
        <v/>
      </c>
      <c r="BQ476" s="26" t="str">
        <f t="shared" si="69"/>
        <v>-1</v>
      </c>
      <c r="BS476" s="26" t="str">
        <f t="shared" si="70"/>
        <v>-1</v>
      </c>
      <c r="BT476" s="26" t="str">
        <f t="shared" si="71"/>
        <v>-1</v>
      </c>
      <c r="BU476" s="26" t="str">
        <f t="shared" si="72"/>
        <v>-1</v>
      </c>
    </row>
    <row r="477" spans="1:73">
      <c r="A477" s="24" t="str">
        <f>IF(B477="","",IF(AND(B477&gt;1,Rapporteringskod!E477="Hela året"),"ÖVR"&amp;"1-"&amp;Rapporteringskod!A$2&amp;"-"&amp;Rapporteringskod!D$2&amp;"-"&amp;ROW(B476),IF(AND(B477&gt;1,Rapporteringskod!E477="Jan-Okt"),"ÖVR"&amp;"1-"&amp;Rapporteringskod!A$2&amp;"-"&amp;Rapporteringskod!D$2&amp;"-"&amp;ROW(B476),"ÖVR"&amp;"2-"&amp;Rapporteringskod!A$2&amp;"-"&amp;Rapporteringskod!D$2&amp;"-"&amp;ROW(B476))))</f>
        <v/>
      </c>
      <c r="B477" s="25"/>
      <c r="C477" s="25"/>
      <c r="D477" s="27"/>
      <c r="E477" s="27"/>
      <c r="F477" s="25"/>
      <c r="G477" s="28" t="str">
        <f>IF(B477="","",VLOOKUP(B477,Koder!A$1:B$365,2,FALSE))</f>
        <v/>
      </c>
      <c r="H477" s="25"/>
      <c r="I477" s="25"/>
      <c r="J477" s="25"/>
      <c r="K477" s="27"/>
      <c r="L477" s="27"/>
      <c r="M477" s="29"/>
      <c r="N477" s="25"/>
      <c r="O477" s="29"/>
      <c r="P477" s="25"/>
      <c r="Q477" s="25"/>
      <c r="R477" s="25"/>
      <c r="BL477" s="26" t="str">
        <f t="shared" si="64"/>
        <v/>
      </c>
      <c r="BM477" s="26" t="str">
        <f t="shared" si="65"/>
        <v/>
      </c>
      <c r="BN477" s="26" t="str">
        <f t="shared" si="66"/>
        <v/>
      </c>
      <c r="BO477" s="26" t="str">
        <f t="shared" si="67"/>
        <v/>
      </c>
      <c r="BP477" s="26" t="str">
        <f t="shared" si="68"/>
        <v/>
      </c>
      <c r="BQ477" s="26" t="str">
        <f t="shared" si="69"/>
        <v>-1</v>
      </c>
      <c r="BS477" s="26" t="str">
        <f t="shared" si="70"/>
        <v>-1</v>
      </c>
      <c r="BT477" s="26" t="str">
        <f t="shared" si="71"/>
        <v>-1</v>
      </c>
      <c r="BU477" s="26" t="str">
        <f t="shared" si="72"/>
        <v>-1</v>
      </c>
    </row>
    <row r="478" spans="1:73">
      <c r="A478" s="24" t="str">
        <f>IF(B478="","",IF(AND(B478&gt;1,Rapporteringskod!E478="Hela året"),"ÖVR"&amp;"1-"&amp;Rapporteringskod!A$2&amp;"-"&amp;Rapporteringskod!D$2&amp;"-"&amp;ROW(B477),IF(AND(B478&gt;1,Rapporteringskod!E478="Jan-Okt"),"ÖVR"&amp;"1-"&amp;Rapporteringskod!A$2&amp;"-"&amp;Rapporteringskod!D$2&amp;"-"&amp;ROW(B477),"ÖVR"&amp;"2-"&amp;Rapporteringskod!A$2&amp;"-"&amp;Rapporteringskod!D$2&amp;"-"&amp;ROW(B477))))</f>
        <v/>
      </c>
      <c r="B478" s="25"/>
      <c r="C478" s="25"/>
      <c r="D478" s="27"/>
      <c r="E478" s="27"/>
      <c r="F478" s="25"/>
      <c r="G478" s="28" t="str">
        <f>IF(B478="","",VLOOKUP(B478,Koder!A$1:B$365,2,FALSE))</f>
        <v/>
      </c>
      <c r="H478" s="25"/>
      <c r="I478" s="25"/>
      <c r="J478" s="25"/>
      <c r="K478" s="27"/>
      <c r="L478" s="27"/>
      <c r="M478" s="29"/>
      <c r="N478" s="25"/>
      <c r="O478" s="29"/>
      <c r="P478" s="25"/>
      <c r="Q478" s="25"/>
      <c r="R478" s="25"/>
      <c r="BL478" s="26" t="str">
        <f t="shared" si="64"/>
        <v/>
      </c>
      <c r="BM478" s="26" t="str">
        <f t="shared" si="65"/>
        <v/>
      </c>
      <c r="BN478" s="26" t="str">
        <f t="shared" si="66"/>
        <v/>
      </c>
      <c r="BO478" s="26" t="str">
        <f t="shared" si="67"/>
        <v/>
      </c>
      <c r="BP478" s="26" t="str">
        <f t="shared" si="68"/>
        <v/>
      </c>
      <c r="BQ478" s="26" t="str">
        <f t="shared" si="69"/>
        <v>-1</v>
      </c>
      <c r="BS478" s="26" t="str">
        <f t="shared" si="70"/>
        <v>-1</v>
      </c>
      <c r="BT478" s="26" t="str">
        <f t="shared" si="71"/>
        <v>-1</v>
      </c>
      <c r="BU478" s="26" t="str">
        <f t="shared" si="72"/>
        <v>-1</v>
      </c>
    </row>
    <row r="479" spans="1:73">
      <c r="A479" s="24" t="str">
        <f>IF(B479="","",IF(AND(B479&gt;1,Rapporteringskod!E479="Hela året"),"ÖVR"&amp;"1-"&amp;Rapporteringskod!A$2&amp;"-"&amp;Rapporteringskod!D$2&amp;"-"&amp;ROW(B478),IF(AND(B479&gt;1,Rapporteringskod!E479="Jan-Okt"),"ÖVR"&amp;"1-"&amp;Rapporteringskod!A$2&amp;"-"&amp;Rapporteringskod!D$2&amp;"-"&amp;ROW(B478),"ÖVR"&amp;"2-"&amp;Rapporteringskod!A$2&amp;"-"&amp;Rapporteringskod!D$2&amp;"-"&amp;ROW(B478))))</f>
        <v/>
      </c>
      <c r="B479" s="25"/>
      <c r="C479" s="25"/>
      <c r="D479" s="27"/>
      <c r="E479" s="27"/>
      <c r="F479" s="25"/>
      <c r="G479" s="28" t="str">
        <f>IF(B479="","",VLOOKUP(B479,Koder!A$1:B$365,2,FALSE))</f>
        <v/>
      </c>
      <c r="H479" s="25"/>
      <c r="I479" s="25"/>
      <c r="J479" s="25"/>
      <c r="K479" s="27"/>
      <c r="L479" s="27"/>
      <c r="M479" s="29"/>
      <c r="N479" s="25"/>
      <c r="O479" s="29"/>
      <c r="P479" s="25"/>
      <c r="Q479" s="25"/>
      <c r="R479" s="25"/>
      <c r="BL479" s="26" t="str">
        <f t="shared" si="64"/>
        <v/>
      </c>
      <c r="BM479" s="26" t="str">
        <f t="shared" si="65"/>
        <v/>
      </c>
      <c r="BN479" s="26" t="str">
        <f t="shared" si="66"/>
        <v/>
      </c>
      <c r="BO479" s="26" t="str">
        <f t="shared" si="67"/>
        <v/>
      </c>
      <c r="BP479" s="26" t="str">
        <f t="shared" si="68"/>
        <v/>
      </c>
      <c r="BQ479" s="26" t="str">
        <f t="shared" si="69"/>
        <v>-1</v>
      </c>
      <c r="BS479" s="26" t="str">
        <f t="shared" si="70"/>
        <v>-1</v>
      </c>
      <c r="BT479" s="26" t="str">
        <f t="shared" si="71"/>
        <v>-1</v>
      </c>
      <c r="BU479" s="26" t="str">
        <f t="shared" si="72"/>
        <v>-1</v>
      </c>
    </row>
    <row r="480" spans="1:73">
      <c r="A480" s="24" t="str">
        <f>IF(B480="","",IF(AND(B480&gt;1,Rapporteringskod!E480="Hela året"),"ÖVR"&amp;"1-"&amp;Rapporteringskod!A$2&amp;"-"&amp;Rapporteringskod!D$2&amp;"-"&amp;ROW(B479),IF(AND(B480&gt;1,Rapporteringskod!E480="Jan-Okt"),"ÖVR"&amp;"1-"&amp;Rapporteringskod!A$2&amp;"-"&amp;Rapporteringskod!D$2&amp;"-"&amp;ROW(B479),"ÖVR"&amp;"2-"&amp;Rapporteringskod!A$2&amp;"-"&amp;Rapporteringskod!D$2&amp;"-"&amp;ROW(B479))))</f>
        <v/>
      </c>
      <c r="B480" s="25"/>
      <c r="C480" s="25"/>
      <c r="D480" s="27"/>
      <c r="E480" s="27"/>
      <c r="F480" s="25"/>
      <c r="G480" s="28" t="str">
        <f>IF(B480="","",VLOOKUP(B480,Koder!A$1:B$365,2,FALSE))</f>
        <v/>
      </c>
      <c r="H480" s="25"/>
      <c r="I480" s="25"/>
      <c r="J480" s="25"/>
      <c r="K480" s="27"/>
      <c r="L480" s="27"/>
      <c r="M480" s="29"/>
      <c r="N480" s="25"/>
      <c r="O480" s="29"/>
      <c r="P480" s="25"/>
      <c r="Q480" s="25"/>
      <c r="R480" s="25"/>
      <c r="BL480" s="26" t="str">
        <f t="shared" si="64"/>
        <v/>
      </c>
      <c r="BM480" s="26" t="str">
        <f t="shared" si="65"/>
        <v/>
      </c>
      <c r="BN480" s="26" t="str">
        <f t="shared" si="66"/>
        <v/>
      </c>
      <c r="BO480" s="26" t="str">
        <f t="shared" si="67"/>
        <v/>
      </c>
      <c r="BP480" s="26" t="str">
        <f t="shared" si="68"/>
        <v/>
      </c>
      <c r="BQ480" s="26" t="str">
        <f t="shared" si="69"/>
        <v>-1</v>
      </c>
      <c r="BS480" s="26" t="str">
        <f t="shared" si="70"/>
        <v>-1</v>
      </c>
      <c r="BT480" s="26" t="str">
        <f t="shared" si="71"/>
        <v>-1</v>
      </c>
      <c r="BU480" s="26" t="str">
        <f t="shared" si="72"/>
        <v>-1</v>
      </c>
    </row>
    <row r="481" spans="1:73">
      <c r="A481" s="24" t="str">
        <f>IF(B481="","",IF(AND(B481&gt;1,Rapporteringskod!E481="Hela året"),"ÖVR"&amp;"1-"&amp;Rapporteringskod!A$2&amp;"-"&amp;Rapporteringskod!D$2&amp;"-"&amp;ROW(B480),IF(AND(B481&gt;1,Rapporteringskod!E481="Jan-Okt"),"ÖVR"&amp;"1-"&amp;Rapporteringskod!A$2&amp;"-"&amp;Rapporteringskod!D$2&amp;"-"&amp;ROW(B480),"ÖVR"&amp;"2-"&amp;Rapporteringskod!A$2&amp;"-"&amp;Rapporteringskod!D$2&amp;"-"&amp;ROW(B480))))</f>
        <v/>
      </c>
      <c r="B481" s="25"/>
      <c r="C481" s="25"/>
      <c r="D481" s="27"/>
      <c r="E481" s="27"/>
      <c r="F481" s="25"/>
      <c r="G481" s="28" t="str">
        <f>IF(B481="","",VLOOKUP(B481,Koder!A$1:B$365,2,FALSE))</f>
        <v/>
      </c>
      <c r="H481" s="25"/>
      <c r="I481" s="25"/>
      <c r="J481" s="25"/>
      <c r="K481" s="27"/>
      <c r="L481" s="27"/>
      <c r="M481" s="29"/>
      <c r="N481" s="25"/>
      <c r="O481" s="29"/>
      <c r="P481" s="25"/>
      <c r="Q481" s="25"/>
      <c r="R481" s="25"/>
      <c r="BL481" s="26" t="str">
        <f t="shared" si="64"/>
        <v/>
      </c>
      <c r="BM481" s="26" t="str">
        <f t="shared" si="65"/>
        <v/>
      </c>
      <c r="BN481" s="26" t="str">
        <f t="shared" si="66"/>
        <v/>
      </c>
      <c r="BO481" s="26" t="str">
        <f t="shared" si="67"/>
        <v/>
      </c>
      <c r="BP481" s="26" t="str">
        <f t="shared" si="68"/>
        <v/>
      </c>
      <c r="BQ481" s="26" t="str">
        <f t="shared" si="69"/>
        <v>-1</v>
      </c>
      <c r="BS481" s="26" t="str">
        <f t="shared" si="70"/>
        <v>-1</v>
      </c>
      <c r="BT481" s="26" t="str">
        <f t="shared" si="71"/>
        <v>-1</v>
      </c>
      <c r="BU481" s="26" t="str">
        <f t="shared" si="72"/>
        <v>-1</v>
      </c>
    </row>
    <row r="482" spans="1:73">
      <c r="A482" s="24" t="str">
        <f>IF(B482="","",IF(AND(B482&gt;1,Rapporteringskod!E482="Hela året"),"ÖVR"&amp;"1-"&amp;Rapporteringskod!A$2&amp;"-"&amp;Rapporteringskod!D$2&amp;"-"&amp;ROW(B481),IF(AND(B482&gt;1,Rapporteringskod!E482="Jan-Okt"),"ÖVR"&amp;"1-"&amp;Rapporteringskod!A$2&amp;"-"&amp;Rapporteringskod!D$2&amp;"-"&amp;ROW(B481),"ÖVR"&amp;"2-"&amp;Rapporteringskod!A$2&amp;"-"&amp;Rapporteringskod!D$2&amp;"-"&amp;ROW(B481))))</f>
        <v/>
      </c>
      <c r="B482" s="25"/>
      <c r="C482" s="25"/>
      <c r="D482" s="27"/>
      <c r="E482" s="27"/>
      <c r="F482" s="25"/>
      <c r="G482" s="28" t="str">
        <f>IF(B482="","",VLOOKUP(B482,Koder!A$1:B$365,2,FALSE))</f>
        <v/>
      </c>
      <c r="H482" s="25"/>
      <c r="I482" s="25"/>
      <c r="J482" s="25"/>
      <c r="K482" s="27"/>
      <c r="L482" s="27"/>
      <c r="M482" s="29"/>
      <c r="N482" s="25"/>
      <c r="O482" s="29"/>
      <c r="P482" s="25"/>
      <c r="Q482" s="25"/>
      <c r="R482" s="25"/>
      <c r="BL482" s="26" t="str">
        <f t="shared" si="64"/>
        <v/>
      </c>
      <c r="BM482" s="26" t="str">
        <f t="shared" si="65"/>
        <v/>
      </c>
      <c r="BN482" s="26" t="str">
        <f t="shared" si="66"/>
        <v/>
      </c>
      <c r="BO482" s="26" t="str">
        <f t="shared" si="67"/>
        <v/>
      </c>
      <c r="BP482" s="26" t="str">
        <f t="shared" si="68"/>
        <v/>
      </c>
      <c r="BQ482" s="26" t="str">
        <f t="shared" si="69"/>
        <v>-1</v>
      </c>
      <c r="BS482" s="26" t="str">
        <f t="shared" si="70"/>
        <v>-1</v>
      </c>
      <c r="BT482" s="26" t="str">
        <f t="shared" si="71"/>
        <v>-1</v>
      </c>
      <c r="BU482" s="26" t="str">
        <f t="shared" si="72"/>
        <v>-1</v>
      </c>
    </row>
    <row r="483" spans="1:73">
      <c r="A483" s="24" t="str">
        <f>IF(B483="","",IF(AND(B483&gt;1,Rapporteringskod!E483="Hela året"),"ÖVR"&amp;"1-"&amp;Rapporteringskod!A$2&amp;"-"&amp;Rapporteringskod!D$2&amp;"-"&amp;ROW(B482),IF(AND(B483&gt;1,Rapporteringskod!E483="Jan-Okt"),"ÖVR"&amp;"1-"&amp;Rapporteringskod!A$2&amp;"-"&amp;Rapporteringskod!D$2&amp;"-"&amp;ROW(B482),"ÖVR"&amp;"2-"&amp;Rapporteringskod!A$2&amp;"-"&amp;Rapporteringskod!D$2&amp;"-"&amp;ROW(B482))))</f>
        <v/>
      </c>
      <c r="B483" s="25"/>
      <c r="C483" s="25"/>
      <c r="D483" s="27"/>
      <c r="E483" s="27"/>
      <c r="F483" s="25"/>
      <c r="G483" s="28" t="str">
        <f>IF(B483="","",VLOOKUP(B483,Koder!A$1:B$365,2,FALSE))</f>
        <v/>
      </c>
      <c r="H483" s="25"/>
      <c r="I483" s="25"/>
      <c r="J483" s="25"/>
      <c r="K483" s="27"/>
      <c r="L483" s="27"/>
      <c r="M483" s="29"/>
      <c r="N483" s="25"/>
      <c r="O483" s="29"/>
      <c r="P483" s="25"/>
      <c r="Q483" s="25"/>
      <c r="R483" s="25"/>
      <c r="BL483" s="26" t="str">
        <f t="shared" si="64"/>
        <v/>
      </c>
      <c r="BM483" s="26" t="str">
        <f t="shared" si="65"/>
        <v/>
      </c>
      <c r="BN483" s="26" t="str">
        <f t="shared" si="66"/>
        <v/>
      </c>
      <c r="BO483" s="26" t="str">
        <f t="shared" si="67"/>
        <v/>
      </c>
      <c r="BP483" s="26" t="str">
        <f t="shared" si="68"/>
        <v/>
      </c>
      <c r="BQ483" s="26" t="str">
        <f t="shared" si="69"/>
        <v>-1</v>
      </c>
      <c r="BS483" s="26" t="str">
        <f t="shared" si="70"/>
        <v>-1</v>
      </c>
      <c r="BT483" s="26" t="str">
        <f t="shared" si="71"/>
        <v>-1</v>
      </c>
      <c r="BU483" s="26" t="str">
        <f t="shared" si="72"/>
        <v>-1</v>
      </c>
    </row>
    <row r="484" spans="1:73">
      <c r="A484" s="24" t="str">
        <f>IF(B484="","",IF(AND(B484&gt;1,Rapporteringskod!E484="Hela året"),"ÖVR"&amp;"1-"&amp;Rapporteringskod!A$2&amp;"-"&amp;Rapporteringskod!D$2&amp;"-"&amp;ROW(B483),IF(AND(B484&gt;1,Rapporteringskod!E484="Jan-Okt"),"ÖVR"&amp;"1-"&amp;Rapporteringskod!A$2&amp;"-"&amp;Rapporteringskod!D$2&amp;"-"&amp;ROW(B483),"ÖVR"&amp;"2-"&amp;Rapporteringskod!A$2&amp;"-"&amp;Rapporteringskod!D$2&amp;"-"&amp;ROW(B483))))</f>
        <v/>
      </c>
      <c r="B484" s="25"/>
      <c r="C484" s="25"/>
      <c r="D484" s="27"/>
      <c r="E484" s="27"/>
      <c r="F484" s="25"/>
      <c r="G484" s="28" t="str">
        <f>IF(B484="","",VLOOKUP(B484,Koder!A$1:B$365,2,FALSE))</f>
        <v/>
      </c>
      <c r="H484" s="25"/>
      <c r="I484" s="25"/>
      <c r="J484" s="25"/>
      <c r="K484" s="27"/>
      <c r="L484" s="27"/>
      <c r="M484" s="29"/>
      <c r="N484" s="25"/>
      <c r="O484" s="29"/>
      <c r="P484" s="25"/>
      <c r="Q484" s="25"/>
      <c r="R484" s="25"/>
      <c r="BL484" s="26" t="str">
        <f t="shared" si="64"/>
        <v/>
      </c>
      <c r="BM484" s="26" t="str">
        <f t="shared" si="65"/>
        <v/>
      </c>
      <c r="BN484" s="26" t="str">
        <f t="shared" si="66"/>
        <v/>
      </c>
      <c r="BO484" s="26" t="str">
        <f t="shared" si="67"/>
        <v/>
      </c>
      <c r="BP484" s="26" t="str">
        <f t="shared" si="68"/>
        <v/>
      </c>
      <c r="BQ484" s="26" t="str">
        <f t="shared" si="69"/>
        <v>-1</v>
      </c>
      <c r="BS484" s="26" t="str">
        <f t="shared" si="70"/>
        <v>-1</v>
      </c>
      <c r="BT484" s="26" t="str">
        <f t="shared" si="71"/>
        <v>-1</v>
      </c>
      <c r="BU484" s="26" t="str">
        <f t="shared" si="72"/>
        <v>-1</v>
      </c>
    </row>
    <row r="485" spans="1:73">
      <c r="A485" s="24" t="str">
        <f>IF(B485="","",IF(AND(B485&gt;1,Rapporteringskod!E485="Hela året"),"ÖVR"&amp;"1-"&amp;Rapporteringskod!A$2&amp;"-"&amp;Rapporteringskod!D$2&amp;"-"&amp;ROW(B484),IF(AND(B485&gt;1,Rapporteringskod!E485="Jan-Okt"),"ÖVR"&amp;"1-"&amp;Rapporteringskod!A$2&amp;"-"&amp;Rapporteringskod!D$2&amp;"-"&amp;ROW(B484),"ÖVR"&amp;"2-"&amp;Rapporteringskod!A$2&amp;"-"&amp;Rapporteringskod!D$2&amp;"-"&amp;ROW(B484))))</f>
        <v/>
      </c>
      <c r="B485" s="25"/>
      <c r="C485" s="25"/>
      <c r="D485" s="27"/>
      <c r="E485" s="27"/>
      <c r="F485" s="25"/>
      <c r="G485" s="28" t="str">
        <f>IF(B485="","",VLOOKUP(B485,Koder!A$1:B$365,2,FALSE))</f>
        <v/>
      </c>
      <c r="H485" s="25"/>
      <c r="I485" s="25"/>
      <c r="J485" s="25"/>
      <c r="K485" s="27"/>
      <c r="L485" s="27"/>
      <c r="M485" s="29"/>
      <c r="N485" s="25"/>
      <c r="O485" s="29"/>
      <c r="P485" s="25"/>
      <c r="Q485" s="25"/>
      <c r="R485" s="25"/>
      <c r="BL485" s="26" t="str">
        <f t="shared" si="64"/>
        <v/>
      </c>
      <c r="BM485" s="26" t="str">
        <f t="shared" si="65"/>
        <v/>
      </c>
      <c r="BN485" s="26" t="str">
        <f t="shared" si="66"/>
        <v/>
      </c>
      <c r="BO485" s="26" t="str">
        <f t="shared" si="67"/>
        <v/>
      </c>
      <c r="BP485" s="26" t="str">
        <f t="shared" si="68"/>
        <v/>
      </c>
      <c r="BQ485" s="26" t="str">
        <f t="shared" si="69"/>
        <v>-1</v>
      </c>
      <c r="BS485" s="26" t="str">
        <f t="shared" si="70"/>
        <v>-1</v>
      </c>
      <c r="BT485" s="26" t="str">
        <f t="shared" si="71"/>
        <v>-1</v>
      </c>
      <c r="BU485" s="26" t="str">
        <f t="shared" si="72"/>
        <v>-1</v>
      </c>
    </row>
    <row r="486" spans="1:73">
      <c r="A486" s="24" t="str">
        <f>IF(B486="","",IF(AND(B486&gt;1,Rapporteringskod!E486="Hela året"),"ÖVR"&amp;"1-"&amp;Rapporteringskod!A$2&amp;"-"&amp;Rapporteringskod!D$2&amp;"-"&amp;ROW(B485),IF(AND(B486&gt;1,Rapporteringskod!E486="Jan-Okt"),"ÖVR"&amp;"1-"&amp;Rapporteringskod!A$2&amp;"-"&amp;Rapporteringskod!D$2&amp;"-"&amp;ROW(B485),"ÖVR"&amp;"2-"&amp;Rapporteringskod!A$2&amp;"-"&amp;Rapporteringskod!D$2&amp;"-"&amp;ROW(B485))))</f>
        <v/>
      </c>
      <c r="B486" s="25"/>
      <c r="C486" s="25"/>
      <c r="D486" s="27"/>
      <c r="E486" s="27"/>
      <c r="F486" s="25"/>
      <c r="G486" s="28" t="str">
        <f>IF(B486="","",VLOOKUP(B486,Koder!A$1:B$365,2,FALSE))</f>
        <v/>
      </c>
      <c r="H486" s="25"/>
      <c r="I486" s="25"/>
      <c r="J486" s="25"/>
      <c r="K486" s="27"/>
      <c r="L486" s="27"/>
      <c r="M486" s="29"/>
      <c r="N486" s="25"/>
      <c r="O486" s="29"/>
      <c r="P486" s="25"/>
      <c r="Q486" s="25"/>
      <c r="R486" s="25"/>
      <c r="BL486" s="26" t="str">
        <f t="shared" si="64"/>
        <v/>
      </c>
      <c r="BM486" s="26" t="str">
        <f t="shared" si="65"/>
        <v/>
      </c>
      <c r="BN486" s="26" t="str">
        <f t="shared" si="66"/>
        <v/>
      </c>
      <c r="BO486" s="26" t="str">
        <f t="shared" si="67"/>
        <v/>
      </c>
      <c r="BP486" s="26" t="str">
        <f t="shared" si="68"/>
        <v/>
      </c>
      <c r="BQ486" s="26" t="str">
        <f t="shared" si="69"/>
        <v>-1</v>
      </c>
      <c r="BS486" s="26" t="str">
        <f t="shared" si="70"/>
        <v>-1</v>
      </c>
      <c r="BT486" s="26" t="str">
        <f t="shared" si="71"/>
        <v>-1</v>
      </c>
      <c r="BU486" s="26" t="str">
        <f t="shared" si="72"/>
        <v>-1</v>
      </c>
    </row>
    <row r="487" spans="1:73">
      <c r="A487" s="24" t="str">
        <f>IF(B487="","",IF(AND(B487&gt;1,Rapporteringskod!E487="Hela året"),"ÖVR"&amp;"1-"&amp;Rapporteringskod!A$2&amp;"-"&amp;Rapporteringskod!D$2&amp;"-"&amp;ROW(B486),IF(AND(B487&gt;1,Rapporteringskod!E487="Jan-Okt"),"ÖVR"&amp;"1-"&amp;Rapporteringskod!A$2&amp;"-"&amp;Rapporteringskod!D$2&amp;"-"&amp;ROW(B486),"ÖVR"&amp;"2-"&amp;Rapporteringskod!A$2&amp;"-"&amp;Rapporteringskod!D$2&amp;"-"&amp;ROW(B486))))</f>
        <v/>
      </c>
      <c r="B487" s="25"/>
      <c r="C487" s="25"/>
      <c r="D487" s="27"/>
      <c r="E487" s="27"/>
      <c r="F487" s="25"/>
      <c r="G487" s="28" t="str">
        <f>IF(B487="","",VLOOKUP(B487,Koder!A$1:B$365,2,FALSE))</f>
        <v/>
      </c>
      <c r="H487" s="25"/>
      <c r="I487" s="25"/>
      <c r="J487" s="25"/>
      <c r="K487" s="27"/>
      <c r="L487" s="27"/>
      <c r="M487" s="29"/>
      <c r="N487" s="25"/>
      <c r="O487" s="29"/>
      <c r="P487" s="25"/>
      <c r="Q487" s="25"/>
      <c r="R487" s="25"/>
      <c r="BL487" s="26" t="str">
        <f t="shared" si="64"/>
        <v/>
      </c>
      <c r="BM487" s="26" t="str">
        <f t="shared" si="65"/>
        <v/>
      </c>
      <c r="BN487" s="26" t="str">
        <f t="shared" si="66"/>
        <v/>
      </c>
      <c r="BO487" s="26" t="str">
        <f t="shared" si="67"/>
        <v/>
      </c>
      <c r="BP487" s="26" t="str">
        <f t="shared" si="68"/>
        <v/>
      </c>
      <c r="BQ487" s="26" t="str">
        <f t="shared" si="69"/>
        <v>-1</v>
      </c>
      <c r="BS487" s="26" t="str">
        <f t="shared" si="70"/>
        <v>-1</v>
      </c>
      <c r="BT487" s="26" t="str">
        <f t="shared" si="71"/>
        <v>-1</v>
      </c>
      <c r="BU487" s="26" t="str">
        <f t="shared" si="72"/>
        <v>-1</v>
      </c>
    </row>
    <row r="488" spans="1:73">
      <c r="A488" s="24" t="str">
        <f>IF(B488="","",IF(AND(B488&gt;1,Rapporteringskod!E488="Hela året"),"ÖVR"&amp;"1-"&amp;Rapporteringskod!A$2&amp;"-"&amp;Rapporteringskod!D$2&amp;"-"&amp;ROW(B487),IF(AND(B488&gt;1,Rapporteringskod!E488="Jan-Okt"),"ÖVR"&amp;"1-"&amp;Rapporteringskod!A$2&amp;"-"&amp;Rapporteringskod!D$2&amp;"-"&amp;ROW(B487),"ÖVR"&amp;"2-"&amp;Rapporteringskod!A$2&amp;"-"&amp;Rapporteringskod!D$2&amp;"-"&amp;ROW(B487))))</f>
        <v/>
      </c>
      <c r="B488" s="25"/>
      <c r="C488" s="25"/>
      <c r="D488" s="27"/>
      <c r="E488" s="27"/>
      <c r="F488" s="25"/>
      <c r="G488" s="28" t="str">
        <f>IF(B488="","",VLOOKUP(B488,Koder!A$1:B$365,2,FALSE))</f>
        <v/>
      </c>
      <c r="H488" s="25"/>
      <c r="I488" s="25"/>
      <c r="J488" s="25"/>
      <c r="K488" s="27"/>
      <c r="L488" s="27"/>
      <c r="M488" s="29"/>
      <c r="N488" s="25"/>
      <c r="O488" s="29"/>
      <c r="P488" s="25"/>
      <c r="Q488" s="25"/>
      <c r="R488" s="25"/>
      <c r="BL488" s="26" t="str">
        <f t="shared" si="64"/>
        <v/>
      </c>
      <c r="BM488" s="26" t="str">
        <f t="shared" si="65"/>
        <v/>
      </c>
      <c r="BN488" s="26" t="str">
        <f t="shared" si="66"/>
        <v/>
      </c>
      <c r="BO488" s="26" t="str">
        <f t="shared" si="67"/>
        <v/>
      </c>
      <c r="BP488" s="26" t="str">
        <f t="shared" si="68"/>
        <v/>
      </c>
      <c r="BQ488" s="26" t="str">
        <f t="shared" si="69"/>
        <v>-1</v>
      </c>
      <c r="BS488" s="26" t="str">
        <f t="shared" si="70"/>
        <v>-1</v>
      </c>
      <c r="BT488" s="26" t="str">
        <f t="shared" si="71"/>
        <v>-1</v>
      </c>
      <c r="BU488" s="26" t="str">
        <f t="shared" si="72"/>
        <v>-1</v>
      </c>
    </row>
    <row r="489" spans="1:73">
      <c r="A489" s="24" t="str">
        <f>IF(B489="","",IF(AND(B489&gt;1,Rapporteringskod!E489="Hela året"),"ÖVR"&amp;"1-"&amp;Rapporteringskod!A$2&amp;"-"&amp;Rapporteringskod!D$2&amp;"-"&amp;ROW(B488),IF(AND(B489&gt;1,Rapporteringskod!E489="Jan-Okt"),"ÖVR"&amp;"1-"&amp;Rapporteringskod!A$2&amp;"-"&amp;Rapporteringskod!D$2&amp;"-"&amp;ROW(B488),"ÖVR"&amp;"2-"&amp;Rapporteringskod!A$2&amp;"-"&amp;Rapporteringskod!D$2&amp;"-"&amp;ROW(B488))))</f>
        <v/>
      </c>
      <c r="B489" s="25"/>
      <c r="C489" s="25"/>
      <c r="D489" s="27"/>
      <c r="E489" s="27"/>
      <c r="F489" s="25"/>
      <c r="G489" s="28" t="str">
        <f>IF(B489="","",VLOOKUP(B489,Koder!A$1:B$365,2,FALSE))</f>
        <v/>
      </c>
      <c r="H489" s="25"/>
      <c r="I489" s="25"/>
      <c r="J489" s="25"/>
      <c r="K489" s="27"/>
      <c r="L489" s="27"/>
      <c r="M489" s="29"/>
      <c r="N489" s="25"/>
      <c r="O489" s="29"/>
      <c r="P489" s="25"/>
      <c r="Q489" s="25"/>
      <c r="R489" s="25"/>
      <c r="BL489" s="26" t="str">
        <f t="shared" si="64"/>
        <v/>
      </c>
      <c r="BM489" s="26" t="str">
        <f t="shared" si="65"/>
        <v/>
      </c>
      <c r="BN489" s="26" t="str">
        <f t="shared" si="66"/>
        <v/>
      </c>
      <c r="BO489" s="26" t="str">
        <f t="shared" si="67"/>
        <v/>
      </c>
      <c r="BP489" s="26" t="str">
        <f t="shared" si="68"/>
        <v/>
      </c>
      <c r="BQ489" s="26" t="str">
        <f t="shared" si="69"/>
        <v>-1</v>
      </c>
      <c r="BS489" s="26" t="str">
        <f t="shared" si="70"/>
        <v>-1</v>
      </c>
      <c r="BT489" s="26" t="str">
        <f t="shared" si="71"/>
        <v>-1</v>
      </c>
      <c r="BU489" s="26" t="str">
        <f t="shared" si="72"/>
        <v>-1</v>
      </c>
    </row>
    <row r="490" spans="1:73">
      <c r="A490" s="24" t="str">
        <f>IF(B490="","",IF(AND(B490&gt;1,Rapporteringskod!E490="Hela året"),"ÖVR"&amp;"1-"&amp;Rapporteringskod!A$2&amp;"-"&amp;Rapporteringskod!D$2&amp;"-"&amp;ROW(B489),IF(AND(B490&gt;1,Rapporteringskod!E490="Jan-Okt"),"ÖVR"&amp;"1-"&amp;Rapporteringskod!A$2&amp;"-"&amp;Rapporteringskod!D$2&amp;"-"&amp;ROW(B489),"ÖVR"&amp;"2-"&amp;Rapporteringskod!A$2&amp;"-"&amp;Rapporteringskod!D$2&amp;"-"&amp;ROW(B489))))</f>
        <v/>
      </c>
      <c r="B490" s="25"/>
      <c r="C490" s="25"/>
      <c r="D490" s="27"/>
      <c r="E490" s="27"/>
      <c r="F490" s="25"/>
      <c r="G490" s="28" t="str">
        <f>IF(B490="","",VLOOKUP(B490,Koder!A$1:B$365,2,FALSE))</f>
        <v/>
      </c>
      <c r="H490" s="25"/>
      <c r="I490" s="25"/>
      <c r="J490" s="25"/>
      <c r="K490" s="27"/>
      <c r="L490" s="27"/>
      <c r="M490" s="29"/>
      <c r="N490" s="25"/>
      <c r="O490" s="29"/>
      <c r="P490" s="25"/>
      <c r="Q490" s="25"/>
      <c r="R490" s="25"/>
      <c r="BL490" s="26" t="str">
        <f t="shared" si="64"/>
        <v/>
      </c>
      <c r="BM490" s="26" t="str">
        <f t="shared" si="65"/>
        <v/>
      </c>
      <c r="BN490" s="26" t="str">
        <f t="shared" si="66"/>
        <v/>
      </c>
      <c r="BO490" s="26" t="str">
        <f t="shared" si="67"/>
        <v/>
      </c>
      <c r="BP490" s="26" t="str">
        <f t="shared" si="68"/>
        <v/>
      </c>
      <c r="BQ490" s="26" t="str">
        <f t="shared" si="69"/>
        <v>-1</v>
      </c>
      <c r="BS490" s="26" t="str">
        <f t="shared" si="70"/>
        <v>-1</v>
      </c>
      <c r="BT490" s="26" t="str">
        <f t="shared" si="71"/>
        <v>-1</v>
      </c>
      <c r="BU490" s="26" t="str">
        <f t="shared" si="72"/>
        <v>-1</v>
      </c>
    </row>
    <row r="491" spans="1:73">
      <c r="A491" s="24" t="str">
        <f>IF(B491="","",IF(AND(B491&gt;1,Rapporteringskod!E491="Hela året"),"ÖVR"&amp;"1-"&amp;Rapporteringskod!A$2&amp;"-"&amp;Rapporteringskod!D$2&amp;"-"&amp;ROW(B490),IF(AND(B491&gt;1,Rapporteringskod!E491="Jan-Okt"),"ÖVR"&amp;"1-"&amp;Rapporteringskod!A$2&amp;"-"&amp;Rapporteringskod!D$2&amp;"-"&amp;ROW(B490),"ÖVR"&amp;"2-"&amp;Rapporteringskod!A$2&amp;"-"&amp;Rapporteringskod!D$2&amp;"-"&amp;ROW(B490))))</f>
        <v/>
      </c>
      <c r="B491" s="25"/>
      <c r="C491" s="25"/>
      <c r="D491" s="27"/>
      <c r="E491" s="27"/>
      <c r="F491" s="25"/>
      <c r="G491" s="28" t="str">
        <f>IF(B491="","",VLOOKUP(B491,Koder!A$1:B$365,2,FALSE))</f>
        <v/>
      </c>
      <c r="H491" s="25"/>
      <c r="I491" s="25"/>
      <c r="J491" s="25"/>
      <c r="K491" s="27"/>
      <c r="L491" s="27"/>
      <c r="M491" s="29"/>
      <c r="N491" s="25"/>
      <c r="O491" s="29"/>
      <c r="P491" s="25"/>
      <c r="Q491" s="25"/>
      <c r="R491" s="25"/>
      <c r="BL491" s="26" t="str">
        <f t="shared" si="64"/>
        <v/>
      </c>
      <c r="BM491" s="26" t="str">
        <f t="shared" si="65"/>
        <v/>
      </c>
      <c r="BN491" s="26" t="str">
        <f t="shared" si="66"/>
        <v/>
      </c>
      <c r="BO491" s="26" t="str">
        <f t="shared" si="67"/>
        <v/>
      </c>
      <c r="BP491" s="26" t="str">
        <f t="shared" si="68"/>
        <v/>
      </c>
      <c r="BQ491" s="26" t="str">
        <f t="shared" si="69"/>
        <v>-1</v>
      </c>
      <c r="BS491" s="26" t="str">
        <f t="shared" si="70"/>
        <v>-1</v>
      </c>
      <c r="BT491" s="26" t="str">
        <f t="shared" si="71"/>
        <v>-1</v>
      </c>
      <c r="BU491" s="26" t="str">
        <f t="shared" si="72"/>
        <v>-1</v>
      </c>
    </row>
    <row r="492" spans="1:73">
      <c r="A492" s="24" t="str">
        <f>IF(B492="","",IF(AND(B492&gt;1,Rapporteringskod!E492="Hela året"),"ÖVR"&amp;"1-"&amp;Rapporteringskod!A$2&amp;"-"&amp;Rapporteringskod!D$2&amp;"-"&amp;ROW(B491),IF(AND(B492&gt;1,Rapporteringskod!E492="Jan-Okt"),"ÖVR"&amp;"1-"&amp;Rapporteringskod!A$2&amp;"-"&amp;Rapporteringskod!D$2&amp;"-"&amp;ROW(B491),"ÖVR"&amp;"2-"&amp;Rapporteringskod!A$2&amp;"-"&amp;Rapporteringskod!D$2&amp;"-"&amp;ROW(B491))))</f>
        <v/>
      </c>
      <c r="B492" s="25"/>
      <c r="C492" s="25"/>
      <c r="D492" s="27"/>
      <c r="E492" s="27"/>
      <c r="F492" s="25"/>
      <c r="G492" s="28" t="str">
        <f>IF(B492="","",VLOOKUP(B492,Koder!A$1:B$365,2,FALSE))</f>
        <v/>
      </c>
      <c r="H492" s="25"/>
      <c r="I492" s="25"/>
      <c r="J492" s="25"/>
      <c r="K492" s="27"/>
      <c r="L492" s="27"/>
      <c r="M492" s="29"/>
      <c r="N492" s="25"/>
      <c r="O492" s="29"/>
      <c r="P492" s="25"/>
      <c r="Q492" s="25"/>
      <c r="R492" s="25"/>
      <c r="BL492" s="26" t="str">
        <f t="shared" si="64"/>
        <v/>
      </c>
      <c r="BM492" s="26" t="str">
        <f t="shared" si="65"/>
        <v/>
      </c>
      <c r="BN492" s="26" t="str">
        <f t="shared" si="66"/>
        <v/>
      </c>
      <c r="BO492" s="26" t="str">
        <f t="shared" si="67"/>
        <v/>
      </c>
      <c r="BP492" s="26" t="str">
        <f t="shared" si="68"/>
        <v/>
      </c>
      <c r="BQ492" s="26" t="str">
        <f t="shared" si="69"/>
        <v>-1</v>
      </c>
      <c r="BS492" s="26" t="str">
        <f t="shared" si="70"/>
        <v>-1</v>
      </c>
      <c r="BT492" s="26" t="str">
        <f t="shared" si="71"/>
        <v>-1</v>
      </c>
      <c r="BU492" s="26" t="str">
        <f t="shared" si="72"/>
        <v>-1</v>
      </c>
    </row>
    <row r="493" spans="1:73">
      <c r="A493" s="24" t="str">
        <f>IF(B493="","",IF(AND(B493&gt;1,Rapporteringskod!E493="Hela året"),"ÖVR"&amp;"1-"&amp;Rapporteringskod!A$2&amp;"-"&amp;Rapporteringskod!D$2&amp;"-"&amp;ROW(B492),IF(AND(B493&gt;1,Rapporteringskod!E493="Jan-Okt"),"ÖVR"&amp;"1-"&amp;Rapporteringskod!A$2&amp;"-"&amp;Rapporteringskod!D$2&amp;"-"&amp;ROW(B492),"ÖVR"&amp;"2-"&amp;Rapporteringskod!A$2&amp;"-"&amp;Rapporteringskod!D$2&amp;"-"&amp;ROW(B492))))</f>
        <v/>
      </c>
      <c r="B493" s="25"/>
      <c r="C493" s="25"/>
      <c r="D493" s="27"/>
      <c r="E493" s="27"/>
      <c r="F493" s="25"/>
      <c r="G493" s="28" t="str">
        <f>IF(B493="","",VLOOKUP(B493,Koder!A$1:B$365,2,FALSE))</f>
        <v/>
      </c>
      <c r="H493" s="25"/>
      <c r="I493" s="25"/>
      <c r="J493" s="25"/>
      <c r="K493" s="27"/>
      <c r="L493" s="27"/>
      <c r="M493" s="29"/>
      <c r="N493" s="25"/>
      <c r="O493" s="29"/>
      <c r="P493" s="25"/>
      <c r="Q493" s="25"/>
      <c r="R493" s="25"/>
      <c r="BL493" s="26" t="str">
        <f t="shared" si="64"/>
        <v/>
      </c>
      <c r="BM493" s="26" t="str">
        <f t="shared" si="65"/>
        <v/>
      </c>
      <c r="BN493" s="26" t="str">
        <f t="shared" si="66"/>
        <v/>
      </c>
      <c r="BO493" s="26" t="str">
        <f t="shared" si="67"/>
        <v/>
      </c>
      <c r="BP493" s="26" t="str">
        <f t="shared" si="68"/>
        <v/>
      </c>
      <c r="BQ493" s="26" t="str">
        <f t="shared" si="69"/>
        <v>-1</v>
      </c>
      <c r="BS493" s="26" t="str">
        <f t="shared" si="70"/>
        <v>-1</v>
      </c>
      <c r="BT493" s="26" t="str">
        <f t="shared" si="71"/>
        <v>-1</v>
      </c>
      <c r="BU493" s="26" t="str">
        <f t="shared" si="72"/>
        <v>-1</v>
      </c>
    </row>
    <row r="494" spans="1:73">
      <c r="A494" s="24" t="str">
        <f>IF(B494="","",IF(AND(B494&gt;1,Rapporteringskod!E494="Hela året"),"ÖVR"&amp;"1-"&amp;Rapporteringskod!A$2&amp;"-"&amp;Rapporteringskod!D$2&amp;"-"&amp;ROW(B493),IF(AND(B494&gt;1,Rapporteringskod!E494="Jan-Okt"),"ÖVR"&amp;"1-"&amp;Rapporteringskod!A$2&amp;"-"&amp;Rapporteringskod!D$2&amp;"-"&amp;ROW(B493),"ÖVR"&amp;"2-"&amp;Rapporteringskod!A$2&amp;"-"&amp;Rapporteringskod!D$2&amp;"-"&amp;ROW(B493))))</f>
        <v/>
      </c>
      <c r="B494" s="25"/>
      <c r="C494" s="25"/>
      <c r="D494" s="27"/>
      <c r="E494" s="27"/>
      <c r="F494" s="25"/>
      <c r="G494" s="28" t="str">
        <f>IF(B494="","",VLOOKUP(B494,Koder!A$1:B$365,2,FALSE))</f>
        <v/>
      </c>
      <c r="H494" s="25"/>
      <c r="I494" s="25"/>
      <c r="J494" s="25"/>
      <c r="K494" s="27"/>
      <c r="L494" s="27"/>
      <c r="M494" s="29"/>
      <c r="N494" s="25"/>
      <c r="O494" s="29"/>
      <c r="P494" s="25"/>
      <c r="Q494" s="25"/>
      <c r="R494" s="25"/>
      <c r="BL494" s="26" t="str">
        <f t="shared" si="64"/>
        <v/>
      </c>
      <c r="BM494" s="26" t="str">
        <f t="shared" si="65"/>
        <v/>
      </c>
      <c r="BN494" s="26" t="str">
        <f t="shared" si="66"/>
        <v/>
      </c>
      <c r="BO494" s="26" t="str">
        <f t="shared" si="67"/>
        <v/>
      </c>
      <c r="BP494" s="26" t="str">
        <f t="shared" si="68"/>
        <v/>
      </c>
      <c r="BQ494" s="26" t="str">
        <f t="shared" si="69"/>
        <v>-1</v>
      </c>
      <c r="BS494" s="26" t="str">
        <f t="shared" si="70"/>
        <v>-1</v>
      </c>
      <c r="BT494" s="26" t="str">
        <f t="shared" si="71"/>
        <v>-1</v>
      </c>
      <c r="BU494" s="26" t="str">
        <f t="shared" si="72"/>
        <v>-1</v>
      </c>
    </row>
    <row r="495" spans="1:73">
      <c r="A495" s="24" t="str">
        <f>IF(B495="","",IF(AND(B495&gt;1,Rapporteringskod!E495="Hela året"),"ÖVR"&amp;"1-"&amp;Rapporteringskod!A$2&amp;"-"&amp;Rapporteringskod!D$2&amp;"-"&amp;ROW(B494),IF(AND(B495&gt;1,Rapporteringskod!E495="Jan-Okt"),"ÖVR"&amp;"1-"&amp;Rapporteringskod!A$2&amp;"-"&amp;Rapporteringskod!D$2&amp;"-"&amp;ROW(B494),"ÖVR"&amp;"2-"&amp;Rapporteringskod!A$2&amp;"-"&amp;Rapporteringskod!D$2&amp;"-"&amp;ROW(B494))))</f>
        <v/>
      </c>
      <c r="B495" s="25"/>
      <c r="C495" s="25"/>
      <c r="D495" s="27"/>
      <c r="E495" s="27"/>
      <c r="F495" s="25"/>
      <c r="G495" s="28" t="str">
        <f>IF(B495="","",VLOOKUP(B495,Koder!A$1:B$365,2,FALSE))</f>
        <v/>
      </c>
      <c r="H495" s="25"/>
      <c r="I495" s="25"/>
      <c r="J495" s="25"/>
      <c r="K495" s="27"/>
      <c r="L495" s="27"/>
      <c r="M495" s="29"/>
      <c r="N495" s="25"/>
      <c r="O495" s="29"/>
      <c r="P495" s="25"/>
      <c r="Q495" s="25"/>
      <c r="R495" s="25"/>
      <c r="BL495" s="26" t="str">
        <f t="shared" si="64"/>
        <v/>
      </c>
      <c r="BM495" s="26" t="str">
        <f t="shared" si="65"/>
        <v/>
      </c>
      <c r="BN495" s="26" t="str">
        <f t="shared" si="66"/>
        <v/>
      </c>
      <c r="BO495" s="26" t="str">
        <f t="shared" si="67"/>
        <v/>
      </c>
      <c r="BP495" s="26" t="str">
        <f t="shared" si="68"/>
        <v/>
      </c>
      <c r="BQ495" s="26" t="str">
        <f t="shared" si="69"/>
        <v>-1</v>
      </c>
      <c r="BS495" s="26" t="str">
        <f t="shared" si="70"/>
        <v>-1</v>
      </c>
      <c r="BT495" s="26" t="str">
        <f t="shared" si="71"/>
        <v>-1</v>
      </c>
      <c r="BU495" s="26" t="str">
        <f t="shared" si="72"/>
        <v>-1</v>
      </c>
    </row>
    <row r="496" spans="1:73">
      <c r="A496" s="24" t="str">
        <f>IF(B496="","",IF(AND(B496&gt;1,Rapporteringskod!E496="Hela året"),"ÖVR"&amp;"1-"&amp;Rapporteringskod!A$2&amp;"-"&amp;Rapporteringskod!D$2&amp;"-"&amp;ROW(B495),IF(AND(B496&gt;1,Rapporteringskod!E496="Jan-Okt"),"ÖVR"&amp;"1-"&amp;Rapporteringskod!A$2&amp;"-"&amp;Rapporteringskod!D$2&amp;"-"&amp;ROW(B495),"ÖVR"&amp;"2-"&amp;Rapporteringskod!A$2&amp;"-"&amp;Rapporteringskod!D$2&amp;"-"&amp;ROW(B495))))</f>
        <v/>
      </c>
      <c r="B496" s="25"/>
      <c r="C496" s="25"/>
      <c r="D496" s="27"/>
      <c r="E496" s="27"/>
      <c r="F496" s="25"/>
      <c r="G496" s="28" t="str">
        <f>IF(B496="","",VLOOKUP(B496,Koder!A$1:B$365,2,FALSE))</f>
        <v/>
      </c>
      <c r="H496" s="25"/>
      <c r="I496" s="25"/>
      <c r="J496" s="25"/>
      <c r="K496" s="27"/>
      <c r="L496" s="27"/>
      <c r="M496" s="29"/>
      <c r="N496" s="25"/>
      <c r="O496" s="29"/>
      <c r="P496" s="25"/>
      <c r="Q496" s="25"/>
      <c r="R496" s="25"/>
      <c r="BL496" s="26" t="str">
        <f t="shared" si="64"/>
        <v/>
      </c>
      <c r="BM496" s="26" t="str">
        <f t="shared" si="65"/>
        <v/>
      </c>
      <c r="BN496" s="26" t="str">
        <f t="shared" si="66"/>
        <v/>
      </c>
      <c r="BO496" s="26" t="str">
        <f t="shared" si="67"/>
        <v/>
      </c>
      <c r="BP496" s="26" t="str">
        <f t="shared" si="68"/>
        <v/>
      </c>
      <c r="BQ496" s="26" t="str">
        <f t="shared" si="69"/>
        <v>-1</v>
      </c>
      <c r="BS496" s="26" t="str">
        <f t="shared" si="70"/>
        <v>-1</v>
      </c>
      <c r="BT496" s="26" t="str">
        <f t="shared" si="71"/>
        <v>-1</v>
      </c>
      <c r="BU496" s="26" t="str">
        <f t="shared" si="72"/>
        <v>-1</v>
      </c>
    </row>
    <row r="497" spans="1:73">
      <c r="A497" s="24" t="str">
        <f>IF(B497="","",IF(AND(B497&gt;1,Rapporteringskod!E497="Hela året"),"ÖVR"&amp;"1-"&amp;Rapporteringskod!A$2&amp;"-"&amp;Rapporteringskod!D$2&amp;"-"&amp;ROW(B496),IF(AND(B497&gt;1,Rapporteringskod!E497="Jan-Okt"),"ÖVR"&amp;"1-"&amp;Rapporteringskod!A$2&amp;"-"&amp;Rapporteringskod!D$2&amp;"-"&amp;ROW(B496),"ÖVR"&amp;"2-"&amp;Rapporteringskod!A$2&amp;"-"&amp;Rapporteringskod!D$2&amp;"-"&amp;ROW(B496))))</f>
        <v/>
      </c>
      <c r="B497" s="25"/>
      <c r="C497" s="25"/>
      <c r="D497" s="27"/>
      <c r="E497" s="27"/>
      <c r="F497" s="25"/>
      <c r="G497" s="28" t="str">
        <f>IF(B497="","",VLOOKUP(B497,Koder!A$1:B$365,2,FALSE))</f>
        <v/>
      </c>
      <c r="H497" s="25"/>
      <c r="I497" s="25"/>
      <c r="J497" s="25"/>
      <c r="K497" s="27"/>
      <c r="L497" s="27"/>
      <c r="M497" s="29"/>
      <c r="N497" s="25"/>
      <c r="O497" s="29"/>
      <c r="P497" s="25"/>
      <c r="Q497" s="25"/>
      <c r="R497" s="25"/>
      <c r="BL497" s="26" t="str">
        <f t="shared" si="64"/>
        <v/>
      </c>
      <c r="BM497" s="26" t="str">
        <f t="shared" si="65"/>
        <v/>
      </c>
      <c r="BN497" s="26" t="str">
        <f t="shared" si="66"/>
        <v/>
      </c>
      <c r="BO497" s="26" t="str">
        <f t="shared" si="67"/>
        <v/>
      </c>
      <c r="BP497" s="26" t="str">
        <f t="shared" si="68"/>
        <v/>
      </c>
      <c r="BQ497" s="26" t="str">
        <f t="shared" si="69"/>
        <v>-1</v>
      </c>
      <c r="BS497" s="26" t="str">
        <f t="shared" si="70"/>
        <v>-1</v>
      </c>
      <c r="BT497" s="26" t="str">
        <f t="shared" si="71"/>
        <v>-1</v>
      </c>
      <c r="BU497" s="26" t="str">
        <f t="shared" si="72"/>
        <v>-1</v>
      </c>
    </row>
    <row r="498" spans="1:73">
      <c r="A498" s="24" t="str">
        <f>IF(B498="","",IF(AND(B498&gt;1,Rapporteringskod!E498="Hela året"),"ÖVR"&amp;"1-"&amp;Rapporteringskod!A$2&amp;"-"&amp;Rapporteringskod!D$2&amp;"-"&amp;ROW(B497),IF(AND(B498&gt;1,Rapporteringskod!E498="Jan-Okt"),"ÖVR"&amp;"1-"&amp;Rapporteringskod!A$2&amp;"-"&amp;Rapporteringskod!D$2&amp;"-"&amp;ROW(B497),"ÖVR"&amp;"2-"&amp;Rapporteringskod!A$2&amp;"-"&amp;Rapporteringskod!D$2&amp;"-"&amp;ROW(B497))))</f>
        <v/>
      </c>
      <c r="B498" s="25"/>
      <c r="C498" s="25"/>
      <c r="D498" s="27"/>
      <c r="E498" s="27"/>
      <c r="F498" s="25"/>
      <c r="G498" s="28" t="str">
        <f>IF(B498="","",VLOOKUP(B498,Koder!A$1:B$365,2,FALSE))</f>
        <v/>
      </c>
      <c r="H498" s="25"/>
      <c r="I498" s="25"/>
      <c r="J498" s="25"/>
      <c r="K498" s="27"/>
      <c r="L498" s="27"/>
      <c r="M498" s="29"/>
      <c r="N498" s="25"/>
      <c r="O498" s="29"/>
      <c r="P498" s="25"/>
      <c r="Q498" s="25"/>
      <c r="R498" s="25"/>
      <c r="BL498" s="26" t="str">
        <f t="shared" si="64"/>
        <v/>
      </c>
      <c r="BM498" s="26" t="str">
        <f t="shared" si="65"/>
        <v/>
      </c>
      <c r="BN498" s="26" t="str">
        <f t="shared" si="66"/>
        <v/>
      </c>
      <c r="BO498" s="26" t="str">
        <f t="shared" si="67"/>
        <v/>
      </c>
      <c r="BP498" s="26" t="str">
        <f t="shared" si="68"/>
        <v/>
      </c>
      <c r="BQ498" s="26" t="str">
        <f t="shared" si="69"/>
        <v>-1</v>
      </c>
      <c r="BS498" s="26" t="str">
        <f t="shared" si="70"/>
        <v>-1</v>
      </c>
      <c r="BT498" s="26" t="str">
        <f t="shared" si="71"/>
        <v>-1</v>
      </c>
      <c r="BU498" s="26" t="str">
        <f t="shared" si="72"/>
        <v>-1</v>
      </c>
    </row>
    <row r="499" spans="1:73">
      <c r="A499" s="24" t="str">
        <f>IF(B499="","",IF(AND(B499&gt;1,Rapporteringskod!E499="Hela året"),"ÖVR"&amp;"1-"&amp;Rapporteringskod!A$2&amp;"-"&amp;Rapporteringskod!D$2&amp;"-"&amp;ROW(B498),IF(AND(B499&gt;1,Rapporteringskod!E499="Jan-Okt"),"ÖVR"&amp;"1-"&amp;Rapporteringskod!A$2&amp;"-"&amp;Rapporteringskod!D$2&amp;"-"&amp;ROW(B498),"ÖVR"&amp;"2-"&amp;Rapporteringskod!A$2&amp;"-"&amp;Rapporteringskod!D$2&amp;"-"&amp;ROW(B498))))</f>
        <v/>
      </c>
      <c r="B499" s="25"/>
      <c r="C499" s="25"/>
      <c r="D499" s="27"/>
      <c r="E499" s="27"/>
      <c r="F499" s="25"/>
      <c r="G499" s="28" t="str">
        <f>IF(B499="","",VLOOKUP(B499,Koder!A$1:B$365,2,FALSE))</f>
        <v/>
      </c>
      <c r="H499" s="25"/>
      <c r="I499" s="25"/>
      <c r="J499" s="25"/>
      <c r="K499" s="27"/>
      <c r="L499" s="27"/>
      <c r="M499" s="29"/>
      <c r="N499" s="25"/>
      <c r="O499" s="29"/>
      <c r="P499" s="25"/>
      <c r="Q499" s="25"/>
      <c r="R499" s="25"/>
      <c r="BL499" s="26" t="str">
        <f t="shared" si="64"/>
        <v/>
      </c>
      <c r="BM499" s="26" t="str">
        <f t="shared" si="65"/>
        <v/>
      </c>
      <c r="BN499" s="26" t="str">
        <f t="shared" si="66"/>
        <v/>
      </c>
      <c r="BO499" s="26" t="str">
        <f t="shared" si="67"/>
        <v/>
      </c>
      <c r="BP499" s="26" t="str">
        <f t="shared" si="68"/>
        <v/>
      </c>
      <c r="BQ499" s="26" t="str">
        <f t="shared" si="69"/>
        <v>-1</v>
      </c>
      <c r="BS499" s="26" t="str">
        <f t="shared" si="70"/>
        <v>-1</v>
      </c>
      <c r="BT499" s="26" t="str">
        <f t="shared" si="71"/>
        <v>-1</v>
      </c>
      <c r="BU499" s="26" t="str">
        <f t="shared" si="72"/>
        <v>-1</v>
      </c>
    </row>
    <row r="500" spans="1:73"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BL500" s="24" t="str" cm="1">
        <f t="array" ref="BL500">IF(COUNT(BL2:BL499)=0,"",_xlfn.TEXTJOIN(",",TRUE,_xlfn.UNIQUE(_xlfn._xlws.FILTER(BL2:BL499,BL2:BL499&lt;&gt;""))))</f>
        <v/>
      </c>
      <c r="BM500" s="24" t="str" cm="1">
        <f t="array" ref="BM500">IF(COUNT(BM2:BM499)=0,"",_xlfn.TEXTJOIN(",",TRUE,_xlfn.UNIQUE(_xlfn._xlws.FILTER(BM2:BM499,BM2:BM499&lt;&gt;""))))</f>
        <v/>
      </c>
      <c r="BN500" s="24" t="str" cm="1">
        <f t="array" ref="BN500">IF(COUNT(BN2:BN499)=0,"",_xlfn.TEXTJOIN(",",TRUE,_xlfn.UNIQUE(_xlfn._xlws.FILTER(BN2:BN499,BN2:BN499&lt;&gt;""))))</f>
        <v/>
      </c>
      <c r="BO500" s="24" t="str" cm="1">
        <f t="array" ref="BO500">IF(COUNT(BO2:BO499)=0,"",_xlfn.TEXTJOIN(",",TRUE,_xlfn.UNIQUE(_xlfn._xlws.FILTER(BO2:BO499,BO2:BO499&lt;&gt;""))))</f>
        <v/>
      </c>
      <c r="BP500" s="24" t="str" cm="1">
        <f t="array" ref="BP500">IF(COUNT(BP2:BP499)=0,"",_xlfn.TEXTJOIN(",",TRUE,_xlfn.UNIQUE(_xlfn._xlws.FILTER(BP2:BP499,BP2:BP499&lt;&gt;""))))</f>
        <v/>
      </c>
      <c r="BQ500" s="24">
        <f>COUNTIF(BQ2:BQ499,"Fel")</f>
        <v>0</v>
      </c>
      <c r="BR500" s="24">
        <f t="shared" ref="BR500:BU500" si="73">COUNTIF(BR2:BR499,"Fel")</f>
        <v>0</v>
      </c>
      <c r="BS500" s="24">
        <f t="shared" si="73"/>
        <v>0</v>
      </c>
      <c r="BT500" s="24">
        <f t="shared" si="73"/>
        <v>0</v>
      </c>
      <c r="BU500" s="24">
        <f t="shared" si="73"/>
        <v>0</v>
      </c>
    </row>
    <row r="501" spans="1:73"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BQ501" s="26" cm="1">
        <f t="array" ref="BQ501">SUM(IF(BQ2:BQ499="-1",1,0))</f>
        <v>498</v>
      </c>
      <c r="BR501" s="26" cm="1">
        <f t="array" ref="BR501">SUM(IF(BR2:BR499="-1",1,0))</f>
        <v>0</v>
      </c>
      <c r="BS501" s="26" cm="1">
        <f t="array" ref="BS501">SUM(IF(BS2:BS499="-1",1,0))</f>
        <v>498</v>
      </c>
      <c r="BT501" s="26" cm="1">
        <f t="array" ref="BT501">SUM(IF(BT2:BT499="-1",1,0))</f>
        <v>498</v>
      </c>
      <c r="BU501" s="26" cm="1">
        <f t="array" ref="BU501">SUM(IF(BU2:BU499="-1",1,0))</f>
        <v>498</v>
      </c>
    </row>
    <row r="502" spans="1:73"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</row>
    <row r="503" spans="1:73"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</row>
    <row r="504" spans="1:73"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</row>
    <row r="505" spans="1:73"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</row>
    <row r="506" spans="1:73"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</row>
    <row r="507" spans="1:73"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</row>
    <row r="508" spans="1:73"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</row>
    <row r="509" spans="1:73"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</row>
    <row r="510" spans="1:73"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</row>
    <row r="511" spans="1:73"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</row>
    <row r="512" spans="1:73"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</row>
  </sheetData>
  <sheetProtection algorithmName="SHA-512" hashValue="WadqtOFNeLkR8FrazQAyV/JLgQ6ZiM3VHWsDvophrnruDbuOrzi10pDeBaBbONX3036W+0c9kD3D7sJlhXfXmw==" saltValue="GR/SRDJyR6KXRwy20hsTag==" spinCount="100000" sheet="1" objects="1" scenarios="1"/>
  <dataValidations count="8">
    <dataValidation allowBlank="1" showInputMessage="1" showErrorMessage="1" errorTitle="En snabb granskning" error="Välja ett av de angivna alternativen." sqref="G2:G499" xr:uid="{8CB485FC-C42A-4562-8F5F-7E29F1E6A977}"/>
    <dataValidation type="date" allowBlank="1" showInputMessage="1" showErrorMessage="1" errorTitle="Felnummer 9" error="Felnummer 9: Datumet ska vara mellan 2022-01-01 och 2024-12-31." sqref="D2:D499" xr:uid="{AE89379E-3E09-4324-89C2-046CDA3AEFF7}">
      <formula1>44562</formula1>
      <formula2>45657</formula2>
    </dataValidation>
    <dataValidation type="date" allowBlank="1" showInputMessage="1" showErrorMessage="1" errorTitle="Felnummer 10" error="Felnummer 10: datumet ska vara mellan 2023-01-01 till 2024-12-31." sqref="E2:E499" xr:uid="{AEC46CF0-7040-418D-9B75-8FAFF0FF3C71}">
      <formula1>44927</formula1>
      <formula2>45657</formula2>
    </dataValidation>
    <dataValidation type="date" allowBlank="1" showInputMessage="1" showErrorMessage="1" errorTitle="Felnummer 10" error="Felnummer 10: Datumet ska vara mellan 2022-01-01 och 2024-12-31." sqref="K2:K499" xr:uid="{B3325F75-12E5-4C85-9BB7-77E1936E0E48}">
      <formula1>44562</formula1>
      <formula2>45657</formula2>
    </dataValidation>
    <dataValidation type="date" allowBlank="1" showInputMessage="1" showErrorMessage="1" errorTitle="Felnummer 11" error="Felnummer 11: datumet ska vara mellan 2023-01-01 till 2024-12-31." sqref="L2:L499" xr:uid="{E7BEB3BD-B81C-4FE1-ADA2-7C188DEC2C2F}">
      <formula1>44927</formula1>
      <formula2>45657</formula2>
    </dataValidation>
    <dataValidation type="whole" operator="greaterThanOrEqual" allowBlank="1" showInputMessage="1" showErrorMessage="1" errorTitle="Felnummer 13" error="Felnummer 13: Siffran ska vara mer än 1 prov, heltal, utan mellansalg och utan tecken såsom &quot;&lt;&quot; eller &quot;&gt;&quot;." sqref="O2:O499" xr:uid="{8F22FE9B-3B81-43E2-B8BD-CB87C0A5153A}">
      <formula1>1</formula1>
    </dataValidation>
    <dataValidation type="custom" allowBlank="1" showInputMessage="1" showErrorMessage="1" errorTitle="Felnummer 14" error="Felnummer 14: Denna kolumn ska endast användas för att förklara vidtagna åtgärder när du anger &quot;Annan åtgärd&quot; i kolumn J." sqref="R2:R499" xr:uid="{820D940F-41BC-4EFA-86E1-09C6458663D5}">
      <formula1>IF(J2&lt;&gt;"Annan åtgärd",R2="",R2=R2)</formula1>
    </dataValidation>
    <dataValidation type="decimal" allowBlank="1" showInputMessage="1" showErrorMessage="1" errorTitle="Felnummer 55" error="Felnummer 55: Om uppgiften saknas eller analysen saknar LOQ, lämna cellen tom." sqref="H2:H499" xr:uid="{552D0EB2-EB1B-4368-ACCE-299106A7B65B}">
      <formula1>0</formula1>
      <formula2>1000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A8B7BEFA-C36F-4925-B9B1-8752507D9D61}">
          <x14:formula1>
            <xm:f>Koder!$I$2:$I$3</xm:f>
          </x14:formula1>
          <xm:sqref>C2:C499</xm:sqref>
        </x14:dataValidation>
        <x14:dataValidation type="list" allowBlank="1" showInputMessage="1" showErrorMessage="1" xr:uid="{758DBA45-AAF2-4840-AE3E-4B66D187E657}">
          <x14:formula1>
            <xm:f>Koder!$K$1:$K$11</xm:f>
          </x14:formula1>
          <xm:sqref>I2:I499</xm:sqref>
        </x14:dataValidation>
        <x14:dataValidation type="list" allowBlank="1" showInputMessage="1" showErrorMessage="1" xr:uid="{CBCA2F68-24C5-492C-B393-E6E4D0C30DC5}">
          <x14:formula1>
            <xm:f>Koder!$H$2:$H$17</xm:f>
          </x14:formula1>
          <xm:sqref>J2:J499</xm:sqref>
        </x14:dataValidation>
        <x14:dataValidation type="list" allowBlank="1" showInputMessage="1" showErrorMessage="1" xr:uid="{86312313-4F6E-4164-9FA1-75D81BB4817A}">
          <x14:formula1>
            <xm:f>Koder!$J$2:$J$7</xm:f>
          </x14:formula1>
          <xm:sqref>N2:N499</xm:sqref>
        </x14:dataValidation>
        <x14:dataValidation type="list" allowBlank="1" showInputMessage="1" showErrorMessage="1" xr:uid="{48D4C7EE-BE03-4148-BDD0-59B61C71FEC7}">
          <x14:formula1>
            <xm:f>Koder!$C$1:$C$2</xm:f>
          </x14:formula1>
          <xm:sqref>P2:P499</xm:sqref>
        </x14:dataValidation>
        <x14:dataValidation type="list" allowBlank="1" showInputMessage="1" showErrorMessage="1" xr:uid="{6BAD49DE-2A25-482E-B32B-48D31FCF9762}">
          <x14:formula1>
            <xm:f>Incidenter!$A$2:$A$100</xm:f>
          </x14:formula1>
          <xm:sqref>Q2:Q499</xm:sqref>
        </x14:dataValidation>
        <x14:dataValidation type="whole" allowBlank="1" showInputMessage="1" showErrorMessage="1" errorTitle="Felnummer 12" error="Felnummer 12: Siffran ska vara &gt;=0, heltal, utan mellansalg och utan tecken såsom &quot;&lt;&quot; eller &quot;&gt;&quot;. Antalet bör inte vara mer än totalt antal personer som ni försörjer." xr:uid="{A37A0932-3608-4F75-B353-ADFF21368164}">
          <x14:formula1>
            <xm:f>0</xm:f>
          </x14:formula1>
          <x14:formula2>
            <xm:f>Rapporteringskod!C$2</xm:f>
          </x14:formula2>
          <xm:sqref>M2:M499</xm:sqref>
        </x14:dataValidation>
        <x14:dataValidation type="list" allowBlank="1" showInputMessage="1" showErrorMessage="1" xr:uid="{C0819DC2-9365-47FD-B9F8-817C47B9F22F}">
          <x14:formula1>
            <xm:f>Koder!$A$2:$A$335</xm:f>
          </x14:formula1>
          <xm:sqref>B2:B499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workbookViewId="0">
      <pane ySplit="1" topLeftCell="A2" activePane="bottomLeft" state="frozen"/>
      <selection pane="bottomLeft" activeCell="D12" sqref="D12"/>
    </sheetView>
  </sheetViews>
  <sheetFormatPr defaultColWidth="19" defaultRowHeight="15"/>
  <cols>
    <col min="1" max="1" width="19" style="1"/>
    <col min="2" max="2" width="16.85546875" style="1" bestFit="1" customWidth="1"/>
    <col min="3" max="3" width="43.7109375" style="1" customWidth="1"/>
    <col min="4" max="4" width="38.140625" style="1" customWidth="1"/>
    <col min="5" max="5" width="24.85546875" style="1" customWidth="1"/>
    <col min="6" max="16384" width="19" style="1"/>
  </cols>
  <sheetData>
    <row r="1" spans="1:6" ht="30">
      <c r="A1" s="21" t="s">
        <v>507</v>
      </c>
      <c r="B1" s="21" t="s">
        <v>42</v>
      </c>
      <c r="C1" s="21" t="s">
        <v>44</v>
      </c>
      <c r="D1" s="21" t="s">
        <v>45</v>
      </c>
      <c r="E1" s="21" t="s">
        <v>481</v>
      </c>
      <c r="F1" s="21" t="s">
        <v>522</v>
      </c>
    </row>
    <row r="2" spans="1:6" ht="30">
      <c r="A2" s="2" t="s">
        <v>508</v>
      </c>
      <c r="B2" s="2" t="s">
        <v>43</v>
      </c>
      <c r="C2" s="2" t="s">
        <v>469</v>
      </c>
      <c r="D2" s="2" t="str">
        <f>IF(Rapporteringskod!A2="","Ange din rapporteringskod i fliken 'Rapporteringskod'","OK")</f>
        <v>Ange din rapporteringskod i fliken 'Rapporteringskod'</v>
      </c>
      <c r="E2" s="2" t="str">
        <f>IF(D2="OK","","Cell: A2")</f>
        <v>Cell: A2</v>
      </c>
      <c r="F2" s="2" t="str">
        <f>IF(D2="OK","","Rad nummer 2")</f>
        <v>Rad nummer 2</v>
      </c>
    </row>
    <row r="3" spans="1:6" ht="45">
      <c r="A3" s="2" t="s">
        <v>509</v>
      </c>
      <c r="B3" s="2" t="s">
        <v>43</v>
      </c>
      <c r="C3" s="2" t="s">
        <v>468</v>
      </c>
      <c r="D3" s="2" t="str">
        <f>IF(Rapporteringskod!B2="","Ange volym som anläggningen producerat/distribuerat i fliken 'Rapporteringskod'","OK")</f>
        <v>Ange volym som anläggningen producerat/distribuerat i fliken 'Rapporteringskod'</v>
      </c>
      <c r="E3" s="2" t="str">
        <f>IF(D3="OK","","Cell: B2")</f>
        <v>Cell: B2</v>
      </c>
      <c r="F3" s="2" t="str">
        <f>IF(D3="OK","","Rad nummer 2")</f>
        <v>Rad nummer 2</v>
      </c>
    </row>
    <row r="4" spans="1:6" ht="30">
      <c r="A4" s="2" t="s">
        <v>510</v>
      </c>
      <c r="B4" s="2" t="s">
        <v>43</v>
      </c>
      <c r="C4" s="2" t="s">
        <v>482</v>
      </c>
      <c r="D4" s="2" t="str">
        <f>IF(Rapporteringskod!C2="","Ange totalt antal försörjda personer i området i fliken 'Rapporteringskod'","OK")</f>
        <v>Ange totalt antal försörjda personer i området i fliken 'Rapporteringskod'</v>
      </c>
      <c r="E4" s="2" t="str">
        <f>IF(D4="OK","","Cell: C2")</f>
        <v>Cell: C2</v>
      </c>
      <c r="F4" s="2" t="str">
        <f>IF(D4="OK","","Rad nummer 2")</f>
        <v>Rad nummer 2</v>
      </c>
    </row>
    <row r="5" spans="1:6" ht="45">
      <c r="A5" s="2" t="s">
        <v>511</v>
      </c>
      <c r="B5" s="20" t="s">
        <v>43</v>
      </c>
      <c r="C5" s="20" t="s">
        <v>496</v>
      </c>
      <c r="D5" s="20" t="str">
        <f>IF(Rapporteringskod!D2="","Ange för vilket år din rapportering gäller genom att välja från listan i fliken 'Rapporteringskod'","OK")</f>
        <v>Ange för vilket år din rapportering gäller genom att välja från listan i fliken 'Rapporteringskod'</v>
      </c>
      <c r="E5" s="2" t="str">
        <f>IF(D5="OK","","Cell: D2")</f>
        <v>Cell: D2</v>
      </c>
      <c r="F5" s="2" t="str">
        <f>IF(D5="OK","","Rad nummer 2")</f>
        <v>Rad nummer 2</v>
      </c>
    </row>
    <row r="6" spans="1:6" ht="30">
      <c r="A6" s="2" t="s">
        <v>512</v>
      </c>
      <c r="B6" s="2" t="s">
        <v>47</v>
      </c>
      <c r="C6" s="2" t="s">
        <v>523</v>
      </c>
      <c r="D6" s="2" t="str">
        <f>IF(Incidenter!BQ102=99,"Ni har inte rapporterat några incidenter. Kolla att det är korrekt.",IF(Incidenter!BQ101=0,"Ni har rapporterat fullständiga uppgifter. Ingen åtgärd krävs","Lämna gärna fullständig information"))</f>
        <v>Ni har inte rapporterat några incidenter. Kolla att det är korrekt.</v>
      </c>
      <c r="E6" s="2" t="str">
        <f>IF(D6="Lämna gärna fullständig information","Kolumner: C, D, E, F och G","")</f>
        <v/>
      </c>
      <c r="F6" s="2" t="str">
        <f>Incidenter!BM101</f>
        <v/>
      </c>
    </row>
    <row r="7" spans="1:6" ht="30">
      <c r="A7" s="2" t="s">
        <v>513</v>
      </c>
      <c r="B7" s="2" t="s">
        <v>47</v>
      </c>
      <c r="C7" s="2" t="s">
        <v>483</v>
      </c>
      <c r="D7" s="2" t="str">
        <f>IF(Incidenter!BR102=99,"Ni har inte rapporterat några incidenter. Kolla att det är korrekt.",IF(Incidenter!BR101=0,"Ni har rapporterat fullständiga uppgifter. Ingen åtgärd krävs","Lämna gärna fullständig information"))</f>
        <v>Ni har inte rapporterat några incidenter. Kolla att det är korrekt.</v>
      </c>
      <c r="E7" s="2" t="str">
        <f>IF(D7="Lämna gärna fullständig information","Kolumner: H och I","")</f>
        <v/>
      </c>
      <c r="F7" s="2" t="str">
        <f>Incidenter!BN101</f>
        <v/>
      </c>
    </row>
    <row r="8" spans="1:6" ht="45">
      <c r="A8" s="2" t="s">
        <v>514</v>
      </c>
      <c r="B8" s="2" t="s">
        <v>47</v>
      </c>
      <c r="C8" s="2" t="s">
        <v>500</v>
      </c>
      <c r="D8" s="2" t="str">
        <f>IF(Incidenter!BS102=99,"Ni har inte rapporterat några incidenter. Kolla att det är korrekt.",IF(Incidenter!BS101=0,"Ni har rapporterat fullständiga uppgifter. Ingen åtgärd krävs","Eftersom du angett 'Annan åtgärd' behöver du förklara vilka åtgärder ni vidtagit under kolumn 'J'"))</f>
        <v>Ni har inte rapporterat några incidenter. Kolla att det är korrekt.</v>
      </c>
      <c r="E8" s="2" t="str">
        <f>IF(D8="Eftersom du angett 'Annan åtgärd' behöver du förklara vilka åtgärder ni vidtagit under kolumn 'J'","Kolumn: J","")</f>
        <v/>
      </c>
      <c r="F8" s="2" t="str">
        <f>Incidenter!BO101</f>
        <v/>
      </c>
    </row>
    <row r="9" spans="1:6" ht="30">
      <c r="A9" s="2" t="s">
        <v>515</v>
      </c>
      <c r="B9" s="2" t="s">
        <v>46</v>
      </c>
      <c r="C9" s="2" t="s">
        <v>524</v>
      </c>
      <c r="D9" s="2" t="str">
        <f>IF(Överskridande!BQ501=498,"Ni har inte rapporterat några överskridande. Kolla att det är korrekt.",IF(Överskridande!BQ500=0,"Ni har rapporterat fullständiga uppgifter. Ingen åtgärd krävs","Lämna gärna fullständig information"))</f>
        <v>Ni har inte rapporterat några överskridande. Kolla att det är korrekt.</v>
      </c>
      <c r="E9" s="2" t="str">
        <f>IF(D9="Lämna gärna fullständig information","Kolumner: C, D, E, F, I, J, M, N, O och P","")</f>
        <v/>
      </c>
      <c r="F9" s="2" t="str">
        <f>Överskridande!BL500</f>
        <v/>
      </c>
    </row>
    <row r="10" spans="1:6" ht="45">
      <c r="A10" s="2" t="s">
        <v>516</v>
      </c>
      <c r="B10" s="2" t="s">
        <v>46</v>
      </c>
      <c r="C10" s="2" t="s">
        <v>499</v>
      </c>
      <c r="D10" s="2" t="str">
        <f>IF(Överskridande!BS501=498,"Ni har inte rapporterat några överskridande. Kolla att det är korrekt.",IF(Överskridande!BS500=0,"Ni har rapporterat fullständiga uppgifter. Ingen åtgärd krävs","Eftersom du angett 'Annan åtgärd' behöver du förklara vilka åtgärder ni vidtagit under kolumn 'R'"))</f>
        <v>Ni har inte rapporterat några överskridande. Kolla att det är korrekt.</v>
      </c>
      <c r="E10" s="2" t="str">
        <f>IF(D10="Eftersom du angett 'Annan åtgärd' behöver du förklara vilka åtgärder ni vidtagit under kolumn 'R'","Kolumn: R","")</f>
        <v/>
      </c>
      <c r="F10" s="2" t="str">
        <f>Överskridande!BN500</f>
        <v/>
      </c>
    </row>
    <row r="11" spans="1:6" ht="30">
      <c r="A11" s="2" t="s">
        <v>517</v>
      </c>
      <c r="B11" s="2" t="s">
        <v>46</v>
      </c>
      <c r="C11" s="2" t="s">
        <v>483</v>
      </c>
      <c r="D11" s="2" t="str">
        <f>IF(Överskridande!BT501=498,"Ni har inte rapporterat några överskridande. Kolla att det är korrekt.",IF(Överskridande!BT500=0,"Ni har rapporterat fullständiga uppgifter. Ingen åtgärd krävs","Lämna gärna fullständig information"))</f>
        <v>Ni har inte rapporterat några överskridande. Kolla att det är korrekt.</v>
      </c>
      <c r="E11" s="2" t="str">
        <f>IF(D11="Lämna gärna fullständig information","Kolumner: K och L","")</f>
        <v/>
      </c>
      <c r="F11" s="2" t="str">
        <f>Överskridande!BO500</f>
        <v/>
      </c>
    </row>
    <row r="12" spans="1:6" ht="54.75" customHeight="1">
      <c r="A12" s="2" t="s">
        <v>518</v>
      </c>
      <c r="B12" s="2" t="s">
        <v>46</v>
      </c>
      <c r="C12" s="2" t="s">
        <v>467</v>
      </c>
      <c r="D12" s="2" t="str">
        <f>IF(Överskridande!BU501=498,"Det finns ingen koppling mellan incidenter och överskridanden. Kolla att det är korrekt.",IF(Överskridande!BU500=0,"Ni har rapporterat fullständiga uppgifter. Ingen åtgärd krävs","Koppla incidenter med överskridanden"))</f>
        <v>Det finns ingen koppling mellan incidenter och överskridanden. Kolla att det är korrekt.</v>
      </c>
      <c r="E12" s="2" t="str">
        <f>IF(D12="Koppla incidenter med överskridanden","Kolumn: Q","")</f>
        <v/>
      </c>
      <c r="F12" s="2" t="str">
        <f>Överskridande!BP500</f>
        <v/>
      </c>
    </row>
  </sheetData>
  <sheetProtection algorithmName="SHA-512" hashValue="x/1gQFLwobVl5KYhcB7AI5ZKKni8uAWKZS+9/KvvoXqWStwvVgDAXnP8zizeNpbxxOyAUQwPVE7Lz7kTxo6Tww==" saltValue="NiTWZaRPzqDT4wYhProz2A==" spinCount="100000" sheet="1" objects="1" scenarios="1"/>
  <phoneticPr fontId="14" type="noConversion"/>
  <conditionalFormatting sqref="D2">
    <cfRule type="cellIs" dxfId="16" priority="13" operator="equal">
      <formula>"Ange din rapporteringskod i fliken 'Rapporteringskod'"</formula>
    </cfRule>
  </conditionalFormatting>
  <conditionalFormatting sqref="D3">
    <cfRule type="cellIs" dxfId="14" priority="14" operator="equal">
      <formula>"Ange volym som anläggningen producerat/distribuerat i fliken 'Rapporteringskod'"</formula>
    </cfRule>
  </conditionalFormatting>
  <conditionalFormatting sqref="D4">
    <cfRule type="cellIs" dxfId="13" priority="15" operator="equal">
      <formula>"Ange totalt antal försörjda personer i området i fliken 'Rapporteringskod'"</formula>
    </cfRule>
  </conditionalFormatting>
  <conditionalFormatting sqref="D5">
    <cfRule type="cellIs" dxfId="12" priority="16" operator="equal">
      <formula>"Ange för vilket år din rapportering gäller genom att välja från listan i fliken 'Rapporteringskod'"</formula>
    </cfRule>
  </conditionalFormatting>
  <conditionalFormatting sqref="D6:D7">
    <cfRule type="cellIs" dxfId="11" priority="12" operator="equal">
      <formula>"Lämna gärna fullständig information"</formula>
    </cfRule>
    <cfRule type="cellIs" dxfId="10" priority="11" operator="equal">
      <formula>"Ni har rapporterat fullständiga uppgifter. Ingen åtgärd krävs"</formula>
    </cfRule>
  </conditionalFormatting>
  <conditionalFormatting sqref="D9">
    <cfRule type="cellIs" dxfId="9" priority="9" operator="equal">
      <formula>"Ni har rapporterat fullständiga uppgifter. Ingen åtgärd krävs"</formula>
    </cfRule>
    <cfRule type="cellIs" dxfId="8" priority="10" operator="equal">
      <formula>"Lämna gärna fullständig information"</formula>
    </cfRule>
  </conditionalFormatting>
  <conditionalFormatting sqref="D11">
    <cfRule type="cellIs" dxfId="7" priority="7" operator="equal">
      <formula>"Ni har rapporterat fullständiga uppgifter. Ingen åtgärd krävs"</formula>
    </cfRule>
    <cfRule type="cellIs" dxfId="6" priority="8" operator="equal">
      <formula>"Lämna gärna fullständig information"</formula>
    </cfRule>
  </conditionalFormatting>
  <conditionalFormatting sqref="D8">
    <cfRule type="cellIs" dxfId="5" priority="6" operator="equal">
      <formula>"Ni har rapporterat fullständiga uppgifter. Ingen åtgärd krävs"</formula>
    </cfRule>
    <cfRule type="cellIs" dxfId="4" priority="5" operator="equal">
      <formula>"Eftersom du angett 'Annan åtgärd' behöver du förklara vilka åtgärder ni vidtagit under kolumn 'J'"</formula>
    </cfRule>
  </conditionalFormatting>
  <conditionalFormatting sqref="D10">
    <cfRule type="cellIs" dxfId="3" priority="4" operator="equal">
      <formula>"Ni har rapporterat fullständiga uppgifter. Ingen åtgärd krävs"</formula>
    </cfRule>
    <cfRule type="cellIs" dxfId="2" priority="3" operator="equal">
      <formula>"Eftersom du angett 'Annan åtgärd' behöver du förklara vilka åtgärder ni vidtagit under kolumn 'R'"</formula>
    </cfRule>
  </conditionalFormatting>
  <conditionalFormatting sqref="D12">
    <cfRule type="cellIs" dxfId="1" priority="2" operator="equal">
      <formula>"Ni har rapporterat fullständiga uppgifter. Ingen åtgärd krävs"</formula>
    </cfRule>
    <cfRule type="cellIs" dxfId="0" priority="1" operator="equal">
      <formula>"Koppla incidenter med överskridanden"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926D4998-974A-4BFE-9F53-16F7871CD524}">
            <xm:f>NOT(ISERROR(SEARCH("OK",D2)))</xm:f>
            <xm:f>"OK"</xm:f>
            <x14:dxf>
              <fill>
                <patternFill>
                  <bgColor rgb="FF92D050"/>
                </patternFill>
              </fill>
            </x14:dxf>
          </x14:cfRule>
          <xm:sqref>D2:D5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L365"/>
  <sheetViews>
    <sheetView topLeftCell="A320" workbookViewId="0">
      <selection activeCell="A2" sqref="A2"/>
    </sheetView>
  </sheetViews>
  <sheetFormatPr defaultRowHeight="15"/>
  <cols>
    <col min="1" max="1" width="36.5703125" customWidth="1"/>
    <col min="2" max="4" width="9.140625" customWidth="1"/>
    <col min="5" max="5" width="13" customWidth="1"/>
    <col min="6" max="7" width="9.140625" customWidth="1"/>
    <col min="8" max="8" width="69.7109375" customWidth="1"/>
    <col min="9" max="9" width="22.140625" customWidth="1"/>
    <col min="10" max="10" width="52.85546875" customWidth="1"/>
    <col min="11" max="11" width="17" customWidth="1"/>
  </cols>
  <sheetData>
    <row r="1" spans="1:12" ht="90">
      <c r="A1" s="18" t="s">
        <v>0</v>
      </c>
      <c r="B1" s="4" t="s">
        <v>5</v>
      </c>
      <c r="C1" t="s">
        <v>8</v>
      </c>
      <c r="D1" s="5" t="s">
        <v>10</v>
      </c>
      <c r="E1" s="5" t="s">
        <v>11</v>
      </c>
      <c r="F1" s="2" t="s">
        <v>68</v>
      </c>
      <c r="G1" s="5" t="s">
        <v>18</v>
      </c>
      <c r="H1" s="5" t="s">
        <v>19</v>
      </c>
      <c r="I1" s="6" t="s">
        <v>173</v>
      </c>
      <c r="J1" s="19" t="s">
        <v>49</v>
      </c>
      <c r="K1" s="19" t="s">
        <v>2</v>
      </c>
      <c r="L1" s="1" t="s">
        <v>176</v>
      </c>
    </row>
    <row r="2" spans="1:12" ht="45">
      <c r="A2" t="s">
        <v>448</v>
      </c>
      <c r="B2" t="s">
        <v>480</v>
      </c>
      <c r="C2" t="s">
        <v>9</v>
      </c>
      <c r="D2" s="7" t="s">
        <v>12</v>
      </c>
      <c r="E2" s="7" t="s">
        <v>460</v>
      </c>
      <c r="F2">
        <v>2023</v>
      </c>
      <c r="G2" s="7" t="s">
        <v>20</v>
      </c>
      <c r="H2" s="8" t="s">
        <v>458</v>
      </c>
      <c r="I2" s="2" t="s">
        <v>175</v>
      </c>
      <c r="J2" s="7" t="s">
        <v>59</v>
      </c>
      <c r="K2" s="7" t="s">
        <v>34</v>
      </c>
      <c r="L2" t="s">
        <v>177</v>
      </c>
    </row>
    <row r="3" spans="1:12">
      <c r="A3" s="3" t="s">
        <v>167</v>
      </c>
      <c r="B3" s="3" t="s">
        <v>443</v>
      </c>
      <c r="D3" s="7" t="s">
        <v>13</v>
      </c>
      <c r="E3" s="7" t="s">
        <v>461</v>
      </c>
      <c r="F3">
        <v>2024</v>
      </c>
      <c r="G3" s="7" t="s">
        <v>21</v>
      </c>
      <c r="H3" s="8" t="s">
        <v>486</v>
      </c>
      <c r="I3" s="2" t="s">
        <v>174</v>
      </c>
      <c r="J3" s="7" t="s">
        <v>53</v>
      </c>
      <c r="K3" s="7" t="s">
        <v>33</v>
      </c>
      <c r="L3" t="s">
        <v>178</v>
      </c>
    </row>
    <row r="4" spans="1:12">
      <c r="A4" s="3" t="s">
        <v>180</v>
      </c>
      <c r="B4" s="3" t="s">
        <v>443</v>
      </c>
      <c r="D4" s="7" t="s">
        <v>14</v>
      </c>
      <c r="E4" s="9" t="s">
        <v>71</v>
      </c>
      <c r="G4" s="7" t="s">
        <v>25</v>
      </c>
      <c r="H4" s="8" t="s">
        <v>487</v>
      </c>
      <c r="I4" s="2"/>
      <c r="J4" s="7" t="s">
        <v>52</v>
      </c>
      <c r="K4" s="7" t="s">
        <v>39</v>
      </c>
      <c r="L4" t="s">
        <v>179</v>
      </c>
    </row>
    <row r="5" spans="1:12">
      <c r="A5" t="s">
        <v>449</v>
      </c>
      <c r="B5" t="s">
        <v>480</v>
      </c>
      <c r="D5" s="7" t="s">
        <v>15</v>
      </c>
      <c r="E5" s="7" t="s">
        <v>462</v>
      </c>
      <c r="G5" s="7" t="s">
        <v>26</v>
      </c>
      <c r="H5" s="8" t="s">
        <v>488</v>
      </c>
      <c r="I5" s="2"/>
      <c r="J5" s="7" t="s">
        <v>54</v>
      </c>
      <c r="K5" s="7" t="s">
        <v>38</v>
      </c>
    </row>
    <row r="6" spans="1:12" ht="30">
      <c r="A6" s="3" t="s">
        <v>181</v>
      </c>
      <c r="B6" s="3" t="s">
        <v>61</v>
      </c>
      <c r="D6" s="7" t="s">
        <v>16</v>
      </c>
      <c r="E6" s="7" t="s">
        <v>65</v>
      </c>
      <c r="G6" s="7" t="s">
        <v>27</v>
      </c>
      <c r="H6" s="8" t="s">
        <v>489</v>
      </c>
      <c r="I6" s="2"/>
      <c r="J6" s="7" t="s">
        <v>55</v>
      </c>
      <c r="K6" s="7" t="s">
        <v>35</v>
      </c>
    </row>
    <row r="7" spans="1:12" ht="30">
      <c r="A7" s="3" t="s">
        <v>182</v>
      </c>
      <c r="B7" s="3" t="s">
        <v>61</v>
      </c>
      <c r="D7" s="7" t="s">
        <v>17</v>
      </c>
      <c r="E7" s="7" t="s">
        <v>64</v>
      </c>
      <c r="G7" s="10" t="s">
        <v>28</v>
      </c>
      <c r="H7" s="8" t="s">
        <v>490</v>
      </c>
      <c r="I7" s="2"/>
      <c r="J7" s="11" t="s">
        <v>66</v>
      </c>
      <c r="K7" s="7" t="s">
        <v>36</v>
      </c>
    </row>
    <row r="8" spans="1:12">
      <c r="A8" s="3" t="s">
        <v>183</v>
      </c>
      <c r="B8" s="3" t="s">
        <v>61</v>
      </c>
      <c r="D8" s="7"/>
      <c r="E8" s="7"/>
      <c r="G8" s="10" t="s">
        <v>57</v>
      </c>
      <c r="H8" s="8" t="s">
        <v>457</v>
      </c>
      <c r="I8" s="2"/>
      <c r="K8" s="7" t="s">
        <v>459</v>
      </c>
    </row>
    <row r="9" spans="1:12" ht="18">
      <c r="A9" s="3" t="s">
        <v>184</v>
      </c>
      <c r="B9" s="3" t="s">
        <v>61</v>
      </c>
      <c r="G9" s="10" t="s">
        <v>58</v>
      </c>
      <c r="H9" s="8" t="s">
        <v>456</v>
      </c>
      <c r="I9" s="2"/>
      <c r="J9" s="12"/>
      <c r="K9" s="7" t="s">
        <v>56</v>
      </c>
    </row>
    <row r="10" spans="1:12">
      <c r="A10" s="3" t="s">
        <v>185</v>
      </c>
      <c r="B10" s="3" t="s">
        <v>61</v>
      </c>
      <c r="G10" s="10" t="s">
        <v>23</v>
      </c>
      <c r="H10" s="8" t="s">
        <v>491</v>
      </c>
      <c r="I10" s="2"/>
      <c r="K10" s="7" t="s">
        <v>37</v>
      </c>
    </row>
    <row r="11" spans="1:12">
      <c r="A11" s="3" t="s">
        <v>186</v>
      </c>
      <c r="B11" s="3" t="s">
        <v>61</v>
      </c>
      <c r="G11" s="13" t="s">
        <v>24</v>
      </c>
      <c r="H11" s="8" t="s">
        <v>492</v>
      </c>
      <c r="I11" s="2"/>
      <c r="K11" s="7" t="s">
        <v>51</v>
      </c>
    </row>
    <row r="12" spans="1:12">
      <c r="A12" s="3" t="s">
        <v>187</v>
      </c>
      <c r="B12" s="3" t="s">
        <v>61</v>
      </c>
      <c r="G12" s="10" t="s">
        <v>29</v>
      </c>
      <c r="H12" s="8" t="s">
        <v>455</v>
      </c>
      <c r="I12" s="2"/>
    </row>
    <row r="13" spans="1:12">
      <c r="A13" s="3" t="s">
        <v>188</v>
      </c>
      <c r="B13" s="3" t="s">
        <v>61</v>
      </c>
      <c r="G13" s="13" t="s">
        <v>22</v>
      </c>
      <c r="H13" s="8" t="s">
        <v>493</v>
      </c>
      <c r="I13" s="2"/>
    </row>
    <row r="14" spans="1:12">
      <c r="A14" s="3" t="s">
        <v>189</v>
      </c>
      <c r="B14" s="3" t="s">
        <v>61</v>
      </c>
      <c r="G14" s="10" t="s">
        <v>30</v>
      </c>
      <c r="H14" s="8" t="s">
        <v>454</v>
      </c>
      <c r="I14" s="2"/>
    </row>
    <row r="15" spans="1:12">
      <c r="A15" s="3" t="s">
        <v>190</v>
      </c>
      <c r="B15" s="3" t="s">
        <v>7</v>
      </c>
      <c r="G15" s="13" t="s">
        <v>31</v>
      </c>
      <c r="H15" s="8" t="s">
        <v>32</v>
      </c>
      <c r="I15" s="2"/>
    </row>
    <row r="16" spans="1:12">
      <c r="A16" s="3" t="s">
        <v>191</v>
      </c>
      <c r="B16" s="3" t="s">
        <v>61</v>
      </c>
      <c r="G16" s="10" t="s">
        <v>31</v>
      </c>
      <c r="H16" s="8" t="s">
        <v>494</v>
      </c>
      <c r="I16" s="2"/>
    </row>
    <row r="17" spans="1:9" ht="30">
      <c r="A17" s="3" t="s">
        <v>192</v>
      </c>
      <c r="B17" s="3" t="s">
        <v>61</v>
      </c>
      <c r="G17" s="10" t="s">
        <v>31</v>
      </c>
      <c r="H17" s="8" t="s">
        <v>495</v>
      </c>
      <c r="I17" s="2"/>
    </row>
    <row r="18" spans="1:9">
      <c r="A18" s="3" t="s">
        <v>193</v>
      </c>
      <c r="B18" s="3" t="s">
        <v>61</v>
      </c>
      <c r="G18" s="10"/>
      <c r="H18" s="8"/>
      <c r="I18" s="2"/>
    </row>
    <row r="19" spans="1:9">
      <c r="A19" s="3" t="s">
        <v>194</v>
      </c>
      <c r="B19" s="3" t="s">
        <v>7</v>
      </c>
      <c r="G19" s="10"/>
      <c r="H19" s="8"/>
      <c r="I19" s="2"/>
    </row>
    <row r="20" spans="1:9">
      <c r="A20" s="3" t="s">
        <v>447</v>
      </c>
      <c r="B20" s="3" t="s">
        <v>61</v>
      </c>
      <c r="G20" s="10"/>
      <c r="H20" s="8"/>
      <c r="I20" s="2"/>
    </row>
    <row r="21" spans="1:9">
      <c r="A21" s="3" t="s">
        <v>195</v>
      </c>
      <c r="B21" s="3" t="s">
        <v>61</v>
      </c>
      <c r="G21" s="13"/>
      <c r="H21" s="14"/>
      <c r="I21" s="2"/>
    </row>
    <row r="22" spans="1:9">
      <c r="A22" s="3" t="s">
        <v>196</v>
      </c>
      <c r="B22" s="3" t="s">
        <v>7</v>
      </c>
      <c r="I22" s="2"/>
    </row>
    <row r="23" spans="1:9">
      <c r="A23" s="3" t="s">
        <v>197</v>
      </c>
      <c r="B23" s="3" t="s">
        <v>7</v>
      </c>
      <c r="I23" s="2"/>
    </row>
    <row r="24" spans="1:9">
      <c r="A24" s="3" t="s">
        <v>198</v>
      </c>
      <c r="B24" s="3" t="s">
        <v>7</v>
      </c>
      <c r="I24" s="2"/>
    </row>
    <row r="25" spans="1:9">
      <c r="A25" s="3" t="s">
        <v>199</v>
      </c>
      <c r="B25" s="3" t="s">
        <v>61</v>
      </c>
      <c r="I25" s="2"/>
    </row>
    <row r="26" spans="1:9">
      <c r="A26" s="3" t="s">
        <v>200</v>
      </c>
      <c r="B26" s="3" t="s">
        <v>61</v>
      </c>
      <c r="I26" s="2"/>
    </row>
    <row r="27" spans="1:9">
      <c r="A27" s="3" t="s">
        <v>201</v>
      </c>
      <c r="B27" s="3" t="s">
        <v>61</v>
      </c>
      <c r="I27" s="2"/>
    </row>
    <row r="28" spans="1:9">
      <c r="A28" s="3" t="s">
        <v>202</v>
      </c>
      <c r="B28" s="3" t="s">
        <v>61</v>
      </c>
      <c r="I28" s="2"/>
    </row>
    <row r="29" spans="1:9">
      <c r="A29" s="3" t="s">
        <v>203</v>
      </c>
      <c r="B29" s="3" t="s">
        <v>7</v>
      </c>
      <c r="I29" s="2"/>
    </row>
    <row r="30" spans="1:9">
      <c r="A30" s="3" t="s">
        <v>204</v>
      </c>
      <c r="B30" s="3" t="s">
        <v>7</v>
      </c>
      <c r="I30" s="2"/>
    </row>
    <row r="31" spans="1:9">
      <c r="A31" s="2" t="s">
        <v>445</v>
      </c>
      <c r="B31" s="3" t="s">
        <v>433</v>
      </c>
      <c r="I31" s="2"/>
    </row>
    <row r="32" spans="1:9">
      <c r="A32" s="3" t="s">
        <v>205</v>
      </c>
      <c r="B32" s="3" t="s">
        <v>433</v>
      </c>
      <c r="I32" s="2"/>
    </row>
    <row r="33" spans="1:9">
      <c r="A33" s="3" t="s">
        <v>446</v>
      </c>
      <c r="B33" s="3" t="s">
        <v>61</v>
      </c>
      <c r="I33" s="2"/>
    </row>
    <row r="34" spans="1:9">
      <c r="A34" s="3" t="s">
        <v>206</v>
      </c>
      <c r="B34" s="3" t="s">
        <v>61</v>
      </c>
      <c r="I34" s="2"/>
    </row>
    <row r="35" spans="1:9">
      <c r="A35" s="3" t="s">
        <v>207</v>
      </c>
      <c r="B35" s="3" t="s">
        <v>61</v>
      </c>
      <c r="I35" s="2"/>
    </row>
    <row r="36" spans="1:9">
      <c r="A36" s="3" t="s">
        <v>208</v>
      </c>
      <c r="B36" s="3" t="s">
        <v>61</v>
      </c>
    </row>
    <row r="37" spans="1:9">
      <c r="A37" s="3" t="s">
        <v>209</v>
      </c>
      <c r="B37" s="3" t="s">
        <v>61</v>
      </c>
    </row>
    <row r="38" spans="1:9">
      <c r="A38" s="3" t="s">
        <v>210</v>
      </c>
      <c r="B38" s="3" t="s">
        <v>61</v>
      </c>
    </row>
    <row r="39" spans="1:9">
      <c r="A39" s="15" t="s">
        <v>450</v>
      </c>
      <c r="B39" t="s">
        <v>480</v>
      </c>
    </row>
    <row r="40" spans="1:9">
      <c r="A40" s="3" t="s">
        <v>211</v>
      </c>
      <c r="B40" s="3" t="s">
        <v>61</v>
      </c>
    </row>
    <row r="41" spans="1:9">
      <c r="A41" s="3" t="s">
        <v>212</v>
      </c>
      <c r="B41" s="3" t="s">
        <v>61</v>
      </c>
    </row>
    <row r="42" spans="1:9">
      <c r="A42" s="3" t="s">
        <v>213</v>
      </c>
      <c r="B42" s="3" t="s">
        <v>61</v>
      </c>
    </row>
    <row r="43" spans="1:9">
      <c r="A43" s="3" t="s">
        <v>214</v>
      </c>
      <c r="B43" s="3" t="s">
        <v>61</v>
      </c>
    </row>
    <row r="44" spans="1:9">
      <c r="A44" s="3" t="s">
        <v>215</v>
      </c>
      <c r="B44" s="3" t="s">
        <v>61</v>
      </c>
    </row>
    <row r="45" spans="1:9">
      <c r="A45" s="3" t="s">
        <v>216</v>
      </c>
      <c r="B45" s="3" t="s">
        <v>61</v>
      </c>
    </row>
    <row r="46" spans="1:9">
      <c r="A46" s="3" t="s">
        <v>217</v>
      </c>
      <c r="B46" s="3" t="s">
        <v>61</v>
      </c>
    </row>
    <row r="47" spans="1:9">
      <c r="A47" s="3" t="s">
        <v>218</v>
      </c>
      <c r="B47" s="3" t="s">
        <v>61</v>
      </c>
    </row>
    <row r="48" spans="1:9">
      <c r="A48" s="3" t="s">
        <v>219</v>
      </c>
      <c r="B48" s="3" t="s">
        <v>61</v>
      </c>
    </row>
    <row r="49" spans="1:2">
      <c r="A49" s="3" t="s">
        <v>220</v>
      </c>
      <c r="B49" s="3" t="s">
        <v>61</v>
      </c>
    </row>
    <row r="50" spans="1:2">
      <c r="A50" s="3" t="s">
        <v>221</v>
      </c>
      <c r="B50" s="3" t="s">
        <v>61</v>
      </c>
    </row>
    <row r="51" spans="1:2">
      <c r="A51" s="3" t="s">
        <v>222</v>
      </c>
      <c r="B51" s="3" t="s">
        <v>61</v>
      </c>
    </row>
    <row r="52" spans="1:2">
      <c r="A52" s="3" t="s">
        <v>223</v>
      </c>
      <c r="B52" s="3" t="s">
        <v>61</v>
      </c>
    </row>
    <row r="53" spans="1:2">
      <c r="A53" s="3" t="s">
        <v>224</v>
      </c>
      <c r="B53" s="3" t="s">
        <v>61</v>
      </c>
    </row>
    <row r="54" spans="1:2">
      <c r="A54" s="3" t="s">
        <v>225</v>
      </c>
      <c r="B54" s="3" t="s">
        <v>61</v>
      </c>
    </row>
    <row r="55" spans="1:2">
      <c r="A55" s="3" t="s">
        <v>226</v>
      </c>
      <c r="B55" s="3" t="s">
        <v>61</v>
      </c>
    </row>
    <row r="56" spans="1:2">
      <c r="A56" s="3" t="s">
        <v>95</v>
      </c>
      <c r="B56" s="3" t="s">
        <v>61</v>
      </c>
    </row>
    <row r="57" spans="1:2">
      <c r="A57" s="3" t="s">
        <v>227</v>
      </c>
      <c r="B57" s="3" t="s">
        <v>61</v>
      </c>
    </row>
    <row r="58" spans="1:2">
      <c r="A58" s="3" t="s">
        <v>228</v>
      </c>
      <c r="B58" s="3" t="s">
        <v>61</v>
      </c>
    </row>
    <row r="59" spans="1:2">
      <c r="A59" s="3" t="s">
        <v>172</v>
      </c>
      <c r="B59" s="3" t="s">
        <v>61</v>
      </c>
    </row>
    <row r="60" spans="1:2">
      <c r="A60" s="3" t="s">
        <v>229</v>
      </c>
      <c r="B60" s="3" t="s">
        <v>61</v>
      </c>
    </row>
    <row r="61" spans="1:2">
      <c r="A61" s="3" t="s">
        <v>230</v>
      </c>
      <c r="B61" s="3" t="s">
        <v>61</v>
      </c>
    </row>
    <row r="62" spans="1:2">
      <c r="A62" s="3" t="s">
        <v>231</v>
      </c>
      <c r="B62" s="3" t="s">
        <v>61</v>
      </c>
    </row>
    <row r="63" spans="1:2">
      <c r="A63" s="3" t="s">
        <v>117</v>
      </c>
      <c r="B63" s="3" t="s">
        <v>61</v>
      </c>
    </row>
    <row r="64" spans="1:2">
      <c r="A64" s="3" t="s">
        <v>232</v>
      </c>
      <c r="B64" s="3" t="s">
        <v>61</v>
      </c>
    </row>
    <row r="65" spans="1:2">
      <c r="A65" s="3" t="s">
        <v>233</v>
      </c>
      <c r="B65" s="3" t="s">
        <v>61</v>
      </c>
    </row>
    <row r="66" spans="1:2">
      <c r="A66" s="3" t="s">
        <v>151</v>
      </c>
      <c r="B66" s="3" t="s">
        <v>61</v>
      </c>
    </row>
    <row r="67" spans="1:2">
      <c r="A67" s="3" t="s">
        <v>234</v>
      </c>
      <c r="B67" s="3" t="s">
        <v>61</v>
      </c>
    </row>
    <row r="68" spans="1:2">
      <c r="A68" s="3" t="s">
        <v>235</v>
      </c>
      <c r="B68" s="3" t="s">
        <v>61</v>
      </c>
    </row>
    <row r="69" spans="1:2">
      <c r="A69" s="3" t="s">
        <v>126</v>
      </c>
      <c r="B69" s="3" t="s">
        <v>61</v>
      </c>
    </row>
    <row r="70" spans="1:2">
      <c r="A70" s="3" t="s">
        <v>166</v>
      </c>
      <c r="B70" s="3" t="s">
        <v>61</v>
      </c>
    </row>
    <row r="71" spans="1:2">
      <c r="A71" s="3" t="s">
        <v>236</v>
      </c>
      <c r="B71" s="3" t="s">
        <v>61</v>
      </c>
    </row>
    <row r="72" spans="1:2">
      <c r="A72" s="3" t="s">
        <v>123</v>
      </c>
      <c r="B72" s="3" t="s">
        <v>61</v>
      </c>
    </row>
    <row r="73" spans="1:2">
      <c r="A73" s="3" t="s">
        <v>237</v>
      </c>
      <c r="B73" s="3" t="s">
        <v>61</v>
      </c>
    </row>
    <row r="74" spans="1:2">
      <c r="A74" s="3" t="s">
        <v>238</v>
      </c>
      <c r="B74" s="3" t="s">
        <v>61</v>
      </c>
    </row>
    <row r="75" spans="1:2">
      <c r="A75" s="3" t="s">
        <v>239</v>
      </c>
      <c r="B75" s="3" t="s">
        <v>61</v>
      </c>
    </row>
    <row r="76" spans="1:2">
      <c r="A76" s="3" t="s">
        <v>129</v>
      </c>
      <c r="B76" s="3" t="s">
        <v>61</v>
      </c>
    </row>
    <row r="77" spans="1:2">
      <c r="A77" s="3" t="s">
        <v>109</v>
      </c>
      <c r="B77" s="3" t="s">
        <v>61</v>
      </c>
    </row>
    <row r="78" spans="1:2">
      <c r="A78" s="3" t="s">
        <v>102</v>
      </c>
      <c r="B78" s="3" t="s">
        <v>61</v>
      </c>
    </row>
    <row r="79" spans="1:2">
      <c r="A79" s="3" t="s">
        <v>240</v>
      </c>
      <c r="B79" s="3" t="s">
        <v>61</v>
      </c>
    </row>
    <row r="80" spans="1:2">
      <c r="A80" s="3" t="s">
        <v>241</v>
      </c>
      <c r="B80" s="3" t="s">
        <v>61</v>
      </c>
    </row>
    <row r="81" spans="1:2">
      <c r="A81" s="3" t="s">
        <v>242</v>
      </c>
      <c r="B81" s="3" t="s">
        <v>61</v>
      </c>
    </row>
    <row r="82" spans="1:2">
      <c r="A82" s="3" t="s">
        <v>243</v>
      </c>
      <c r="B82" s="3" t="s">
        <v>61</v>
      </c>
    </row>
    <row r="83" spans="1:2">
      <c r="A83" s="3" t="s">
        <v>244</v>
      </c>
      <c r="B83" s="3" t="s">
        <v>61</v>
      </c>
    </row>
    <row r="84" spans="1:2">
      <c r="A84" s="3" t="s">
        <v>131</v>
      </c>
      <c r="B84" s="3" t="s">
        <v>61</v>
      </c>
    </row>
    <row r="85" spans="1:2">
      <c r="A85" s="3" t="s">
        <v>134</v>
      </c>
      <c r="B85" s="3" t="s">
        <v>61</v>
      </c>
    </row>
    <row r="86" spans="1:2">
      <c r="A86" s="3" t="s">
        <v>119</v>
      </c>
      <c r="B86" s="3" t="s">
        <v>61</v>
      </c>
    </row>
    <row r="87" spans="1:2">
      <c r="A87" s="3" t="s">
        <v>245</v>
      </c>
      <c r="B87" s="3" t="s">
        <v>61</v>
      </c>
    </row>
    <row r="88" spans="1:2">
      <c r="A88" s="3" t="s">
        <v>99</v>
      </c>
      <c r="B88" s="3" t="s">
        <v>61</v>
      </c>
    </row>
    <row r="89" spans="1:2">
      <c r="A89" s="3" t="s">
        <v>246</v>
      </c>
      <c r="B89" s="3" t="s">
        <v>61</v>
      </c>
    </row>
    <row r="90" spans="1:2">
      <c r="A90" s="3" t="s">
        <v>247</v>
      </c>
      <c r="B90" s="3" t="s">
        <v>61</v>
      </c>
    </row>
    <row r="91" spans="1:2">
      <c r="A91" s="3" t="s">
        <v>248</v>
      </c>
      <c r="B91" s="3" t="s">
        <v>61</v>
      </c>
    </row>
    <row r="92" spans="1:2">
      <c r="A92" s="3" t="s">
        <v>249</v>
      </c>
      <c r="B92" s="3" t="s">
        <v>61</v>
      </c>
    </row>
    <row r="93" spans="1:2">
      <c r="A93" s="3" t="s">
        <v>142</v>
      </c>
      <c r="B93" s="3" t="s">
        <v>61</v>
      </c>
    </row>
    <row r="94" spans="1:2">
      <c r="A94" s="3" t="s">
        <v>128</v>
      </c>
      <c r="B94" s="3" t="s">
        <v>61</v>
      </c>
    </row>
    <row r="95" spans="1:2">
      <c r="A95" s="3" t="s">
        <v>161</v>
      </c>
      <c r="B95" s="3" t="s">
        <v>61</v>
      </c>
    </row>
    <row r="96" spans="1:2">
      <c r="A96" s="3" t="s">
        <v>100</v>
      </c>
      <c r="B96" s="3" t="s">
        <v>61</v>
      </c>
    </row>
    <row r="97" spans="1:2">
      <c r="A97" s="3" t="s">
        <v>106</v>
      </c>
      <c r="B97" s="3" t="s">
        <v>61</v>
      </c>
    </row>
    <row r="98" spans="1:2">
      <c r="A98" s="3" t="s">
        <v>250</v>
      </c>
      <c r="B98" s="3" t="s">
        <v>61</v>
      </c>
    </row>
    <row r="99" spans="1:2">
      <c r="A99" s="3" t="s">
        <v>80</v>
      </c>
      <c r="B99" s="3" t="s">
        <v>61</v>
      </c>
    </row>
    <row r="100" spans="1:2">
      <c r="A100" s="3" t="s">
        <v>251</v>
      </c>
      <c r="B100" s="3" t="s">
        <v>61</v>
      </c>
    </row>
    <row r="101" spans="1:2">
      <c r="A101" s="3" t="s">
        <v>82</v>
      </c>
      <c r="B101" s="3" t="s">
        <v>61</v>
      </c>
    </row>
    <row r="102" spans="1:2">
      <c r="A102" s="3" t="s">
        <v>252</v>
      </c>
      <c r="B102" s="3" t="s">
        <v>61</v>
      </c>
    </row>
    <row r="103" spans="1:2">
      <c r="A103" s="3" t="s">
        <v>252</v>
      </c>
      <c r="B103" s="3" t="s">
        <v>61</v>
      </c>
    </row>
    <row r="104" spans="1:2">
      <c r="A104" s="3" t="s">
        <v>253</v>
      </c>
      <c r="B104" s="3" t="s">
        <v>61</v>
      </c>
    </row>
    <row r="105" spans="1:2">
      <c r="A105" s="3" t="s">
        <v>146</v>
      </c>
      <c r="B105" s="3" t="s">
        <v>61</v>
      </c>
    </row>
    <row r="106" spans="1:2">
      <c r="A106" s="3" t="s">
        <v>171</v>
      </c>
      <c r="B106" s="3" t="s">
        <v>61</v>
      </c>
    </row>
    <row r="107" spans="1:2">
      <c r="A107" s="3" t="s">
        <v>170</v>
      </c>
      <c r="B107" s="3" t="s">
        <v>61</v>
      </c>
    </row>
    <row r="108" spans="1:2">
      <c r="A108" s="3" t="s">
        <v>254</v>
      </c>
      <c r="B108" s="3" t="s">
        <v>61</v>
      </c>
    </row>
    <row r="109" spans="1:2">
      <c r="A109" s="3" t="s">
        <v>255</v>
      </c>
      <c r="B109" s="3" t="s">
        <v>61</v>
      </c>
    </row>
    <row r="110" spans="1:2">
      <c r="A110" s="3" t="s">
        <v>256</v>
      </c>
      <c r="B110" s="3" t="s">
        <v>61</v>
      </c>
    </row>
    <row r="111" spans="1:2">
      <c r="A111" s="3" t="s">
        <v>257</v>
      </c>
      <c r="B111" s="3" t="s">
        <v>61</v>
      </c>
    </row>
    <row r="112" spans="1:2">
      <c r="A112" s="3" t="s">
        <v>258</v>
      </c>
      <c r="B112" s="3" t="s">
        <v>61</v>
      </c>
    </row>
    <row r="113" spans="1:2">
      <c r="A113" s="3" t="s">
        <v>259</v>
      </c>
      <c r="B113" s="3" t="s">
        <v>61</v>
      </c>
    </row>
    <row r="114" spans="1:2">
      <c r="A114" s="3" t="s">
        <v>260</v>
      </c>
      <c r="B114" s="3" t="s">
        <v>61</v>
      </c>
    </row>
    <row r="115" spans="1:2">
      <c r="A115" s="3" t="s">
        <v>261</v>
      </c>
      <c r="B115" s="3" t="s">
        <v>61</v>
      </c>
    </row>
    <row r="116" spans="1:2">
      <c r="A116" s="3" t="s">
        <v>262</v>
      </c>
      <c r="B116" s="3" t="s">
        <v>61</v>
      </c>
    </row>
    <row r="117" spans="1:2">
      <c r="A117" s="3" t="s">
        <v>263</v>
      </c>
      <c r="B117" s="3" t="s">
        <v>61</v>
      </c>
    </row>
    <row r="118" spans="1:2">
      <c r="A118" s="3" t="s">
        <v>264</v>
      </c>
      <c r="B118" s="3" t="s">
        <v>61</v>
      </c>
    </row>
    <row r="119" spans="1:2">
      <c r="A119" s="3" t="s">
        <v>265</v>
      </c>
      <c r="B119" s="3" t="s">
        <v>61</v>
      </c>
    </row>
    <row r="120" spans="1:2">
      <c r="A120" s="3" t="s">
        <v>74</v>
      </c>
      <c r="B120" s="3" t="s">
        <v>61</v>
      </c>
    </row>
    <row r="121" spans="1:2">
      <c r="A121" s="3" t="s">
        <v>122</v>
      </c>
      <c r="B121" s="3" t="s">
        <v>61</v>
      </c>
    </row>
    <row r="122" spans="1:2">
      <c r="A122" s="3" t="s">
        <v>103</v>
      </c>
      <c r="B122" s="3" t="s">
        <v>61</v>
      </c>
    </row>
    <row r="123" spans="1:2">
      <c r="A123" s="3" t="s">
        <v>140</v>
      </c>
      <c r="B123" s="3" t="s">
        <v>61</v>
      </c>
    </row>
    <row r="124" spans="1:2">
      <c r="A124" s="3" t="s">
        <v>78</v>
      </c>
      <c r="B124" s="3" t="s">
        <v>61</v>
      </c>
    </row>
    <row r="125" spans="1:2">
      <c r="A125" s="3" t="s">
        <v>139</v>
      </c>
      <c r="B125" s="3" t="s">
        <v>61</v>
      </c>
    </row>
    <row r="126" spans="1:2">
      <c r="A126" s="3" t="s">
        <v>266</v>
      </c>
      <c r="B126" s="3" t="s">
        <v>61</v>
      </c>
    </row>
    <row r="127" spans="1:2">
      <c r="A127" s="3" t="s">
        <v>267</v>
      </c>
      <c r="B127" s="3" t="s">
        <v>61</v>
      </c>
    </row>
    <row r="128" spans="1:2">
      <c r="A128" s="3" t="s">
        <v>268</v>
      </c>
      <c r="B128" s="3" t="s">
        <v>61</v>
      </c>
    </row>
    <row r="129" spans="1:2">
      <c r="A129" s="3" t="s">
        <v>269</v>
      </c>
      <c r="B129" s="3" t="s">
        <v>61</v>
      </c>
    </row>
    <row r="130" spans="1:2">
      <c r="A130" s="3" t="s">
        <v>270</v>
      </c>
      <c r="B130" s="3" t="s">
        <v>61</v>
      </c>
    </row>
    <row r="131" spans="1:2">
      <c r="A131" s="3" t="s">
        <v>271</v>
      </c>
      <c r="B131" s="3" t="s">
        <v>61</v>
      </c>
    </row>
    <row r="132" spans="1:2">
      <c r="A132" s="3" t="s">
        <v>272</v>
      </c>
      <c r="B132" s="3" t="s">
        <v>61</v>
      </c>
    </row>
    <row r="133" spans="1:2">
      <c r="A133" s="3" t="s">
        <v>273</v>
      </c>
      <c r="B133" s="3" t="s">
        <v>61</v>
      </c>
    </row>
    <row r="134" spans="1:2">
      <c r="A134" s="3" t="s">
        <v>274</v>
      </c>
      <c r="B134" s="3" t="s">
        <v>61</v>
      </c>
    </row>
    <row r="135" spans="1:2">
      <c r="A135" s="3" t="s">
        <v>275</v>
      </c>
      <c r="B135" s="3" t="s">
        <v>61</v>
      </c>
    </row>
    <row r="136" spans="1:2">
      <c r="A136" s="3" t="s">
        <v>276</v>
      </c>
      <c r="B136" s="3" t="s">
        <v>61</v>
      </c>
    </row>
    <row r="137" spans="1:2">
      <c r="A137" s="3" t="s">
        <v>277</v>
      </c>
      <c r="B137" s="3" t="s">
        <v>61</v>
      </c>
    </row>
    <row r="138" spans="1:2">
      <c r="A138" s="3" t="s">
        <v>75</v>
      </c>
      <c r="B138" s="3" t="s">
        <v>61</v>
      </c>
    </row>
    <row r="139" spans="1:2">
      <c r="A139" s="3" t="s">
        <v>278</v>
      </c>
      <c r="B139" s="3" t="s">
        <v>61</v>
      </c>
    </row>
    <row r="140" spans="1:2">
      <c r="A140" s="3" t="s">
        <v>279</v>
      </c>
      <c r="B140" s="3" t="s">
        <v>61</v>
      </c>
    </row>
    <row r="141" spans="1:2">
      <c r="A141" s="3" t="s">
        <v>155</v>
      </c>
      <c r="B141" s="3" t="s">
        <v>61</v>
      </c>
    </row>
    <row r="142" spans="1:2">
      <c r="A142" s="3" t="s">
        <v>120</v>
      </c>
      <c r="B142" s="3" t="s">
        <v>61</v>
      </c>
    </row>
    <row r="143" spans="1:2">
      <c r="A143" s="3" t="s">
        <v>280</v>
      </c>
      <c r="B143" s="3" t="s">
        <v>61</v>
      </c>
    </row>
    <row r="144" spans="1:2">
      <c r="A144" s="3" t="s">
        <v>72</v>
      </c>
      <c r="B144" s="3" t="s">
        <v>61</v>
      </c>
    </row>
    <row r="145" spans="1:2">
      <c r="A145" s="3" t="s">
        <v>144</v>
      </c>
      <c r="B145" s="3" t="s">
        <v>61</v>
      </c>
    </row>
    <row r="146" spans="1:2">
      <c r="A146" s="3" t="s">
        <v>281</v>
      </c>
      <c r="B146" s="3" t="s">
        <v>61</v>
      </c>
    </row>
    <row r="147" spans="1:2">
      <c r="A147" s="3" t="s">
        <v>282</v>
      </c>
      <c r="B147" s="3" t="s">
        <v>61</v>
      </c>
    </row>
    <row r="148" spans="1:2">
      <c r="A148" s="3" t="s">
        <v>283</v>
      </c>
      <c r="B148" s="3" t="s">
        <v>61</v>
      </c>
    </row>
    <row r="149" spans="1:2">
      <c r="A149" s="3" t="s">
        <v>136</v>
      </c>
      <c r="B149" s="3" t="s">
        <v>61</v>
      </c>
    </row>
    <row r="150" spans="1:2">
      <c r="A150" s="3" t="s">
        <v>284</v>
      </c>
      <c r="B150" s="3" t="s">
        <v>61</v>
      </c>
    </row>
    <row r="151" spans="1:2">
      <c r="A151" s="3" t="s">
        <v>285</v>
      </c>
      <c r="B151" s="3" t="s">
        <v>61</v>
      </c>
    </row>
    <row r="152" spans="1:2">
      <c r="A152" s="3" t="s">
        <v>148</v>
      </c>
      <c r="B152" s="3" t="s">
        <v>61</v>
      </c>
    </row>
    <row r="153" spans="1:2">
      <c r="A153" s="3" t="s">
        <v>286</v>
      </c>
      <c r="B153" s="3" t="s">
        <v>61</v>
      </c>
    </row>
    <row r="154" spans="1:2">
      <c r="A154" s="3" t="s">
        <v>287</v>
      </c>
      <c r="B154" s="3" t="s">
        <v>61</v>
      </c>
    </row>
    <row r="155" spans="1:2">
      <c r="A155" s="3" t="s">
        <v>288</v>
      </c>
      <c r="B155" s="3" t="s">
        <v>61</v>
      </c>
    </row>
    <row r="156" spans="1:2">
      <c r="A156" s="3" t="s">
        <v>81</v>
      </c>
      <c r="B156" s="3" t="s">
        <v>61</v>
      </c>
    </row>
    <row r="157" spans="1:2">
      <c r="A157" s="3" t="s">
        <v>289</v>
      </c>
      <c r="B157" s="3" t="s">
        <v>61</v>
      </c>
    </row>
    <row r="158" spans="1:2">
      <c r="A158" s="3" t="s">
        <v>290</v>
      </c>
      <c r="B158" s="3" t="s">
        <v>61</v>
      </c>
    </row>
    <row r="159" spans="1:2">
      <c r="A159" s="3" t="s">
        <v>86</v>
      </c>
      <c r="B159" s="3" t="s">
        <v>61</v>
      </c>
    </row>
    <row r="160" spans="1:2">
      <c r="A160" s="3" t="s">
        <v>291</v>
      </c>
      <c r="B160" s="3" t="s">
        <v>61</v>
      </c>
    </row>
    <row r="161" spans="1:2">
      <c r="A161" s="3" t="s">
        <v>157</v>
      </c>
      <c r="B161" s="3" t="s">
        <v>61</v>
      </c>
    </row>
    <row r="162" spans="1:2">
      <c r="A162" s="3" t="s">
        <v>162</v>
      </c>
      <c r="B162" s="3" t="s">
        <v>61</v>
      </c>
    </row>
    <row r="163" spans="1:2">
      <c r="A163" s="3" t="s">
        <v>141</v>
      </c>
      <c r="B163" s="3" t="s">
        <v>61</v>
      </c>
    </row>
    <row r="164" spans="1:2">
      <c r="A164" s="3" t="s">
        <v>292</v>
      </c>
      <c r="B164" s="3" t="s">
        <v>61</v>
      </c>
    </row>
    <row r="165" spans="1:2">
      <c r="A165" s="3" t="s">
        <v>293</v>
      </c>
      <c r="B165" s="3" t="s">
        <v>61</v>
      </c>
    </row>
    <row r="166" spans="1:2">
      <c r="A166" s="3" t="s">
        <v>79</v>
      </c>
      <c r="B166" s="3" t="s">
        <v>61</v>
      </c>
    </row>
    <row r="167" spans="1:2">
      <c r="A167" s="3" t="s">
        <v>294</v>
      </c>
      <c r="B167" s="3" t="s">
        <v>61</v>
      </c>
    </row>
    <row r="168" spans="1:2">
      <c r="A168" s="3" t="s">
        <v>295</v>
      </c>
      <c r="B168" s="3" t="s">
        <v>61</v>
      </c>
    </row>
    <row r="169" spans="1:2">
      <c r="A169" s="3" t="s">
        <v>169</v>
      </c>
      <c r="B169" s="3" t="s">
        <v>61</v>
      </c>
    </row>
    <row r="170" spans="1:2">
      <c r="A170" s="3" t="s">
        <v>296</v>
      </c>
      <c r="B170" s="3" t="s">
        <v>61</v>
      </c>
    </row>
    <row r="171" spans="1:2">
      <c r="A171" s="3" t="s">
        <v>297</v>
      </c>
      <c r="B171" s="3" t="s">
        <v>61</v>
      </c>
    </row>
    <row r="172" spans="1:2">
      <c r="A172" s="3" t="s">
        <v>298</v>
      </c>
      <c r="B172" s="3" t="s">
        <v>61</v>
      </c>
    </row>
    <row r="173" spans="1:2">
      <c r="A173" s="3" t="s">
        <v>299</v>
      </c>
      <c r="B173" s="3" t="s">
        <v>61</v>
      </c>
    </row>
    <row r="174" spans="1:2">
      <c r="A174" s="3" t="s">
        <v>300</v>
      </c>
      <c r="B174" s="3" t="s">
        <v>61</v>
      </c>
    </row>
    <row r="175" spans="1:2">
      <c r="A175" s="3" t="s">
        <v>147</v>
      </c>
      <c r="B175" s="3" t="s">
        <v>61</v>
      </c>
    </row>
    <row r="176" spans="1:2">
      <c r="A176" s="3" t="s">
        <v>156</v>
      </c>
      <c r="B176" s="3" t="s">
        <v>61</v>
      </c>
    </row>
    <row r="177" spans="1:2">
      <c r="A177" s="3" t="s">
        <v>88</v>
      </c>
      <c r="B177" s="3" t="s">
        <v>61</v>
      </c>
    </row>
    <row r="178" spans="1:2">
      <c r="A178" s="3" t="s">
        <v>143</v>
      </c>
      <c r="B178" s="3" t="s">
        <v>61</v>
      </c>
    </row>
    <row r="179" spans="1:2">
      <c r="A179" s="3" t="s">
        <v>113</v>
      </c>
      <c r="B179" s="3" t="s">
        <v>61</v>
      </c>
    </row>
    <row r="180" spans="1:2">
      <c r="A180" s="3" t="s">
        <v>137</v>
      </c>
      <c r="B180" s="3" t="s">
        <v>61</v>
      </c>
    </row>
    <row r="181" spans="1:2">
      <c r="A181" s="3" t="s">
        <v>301</v>
      </c>
      <c r="B181" s="3" t="s">
        <v>61</v>
      </c>
    </row>
    <row r="182" spans="1:2">
      <c r="A182" s="3" t="s">
        <v>302</v>
      </c>
      <c r="B182" s="3" t="s">
        <v>61</v>
      </c>
    </row>
    <row r="183" spans="1:2">
      <c r="A183" s="3" t="s">
        <v>303</v>
      </c>
      <c r="B183" s="3" t="s">
        <v>61</v>
      </c>
    </row>
    <row r="184" spans="1:2">
      <c r="A184" s="3" t="s">
        <v>304</v>
      </c>
      <c r="B184" s="3" t="s">
        <v>61</v>
      </c>
    </row>
    <row r="185" spans="1:2">
      <c r="A185" s="3" t="s">
        <v>305</v>
      </c>
      <c r="B185" s="3" t="s">
        <v>61</v>
      </c>
    </row>
    <row r="186" spans="1:2">
      <c r="A186" s="3" t="s">
        <v>306</v>
      </c>
      <c r="B186" s="3" t="s">
        <v>61</v>
      </c>
    </row>
    <row r="187" spans="1:2">
      <c r="A187" s="3" t="s">
        <v>307</v>
      </c>
      <c r="B187" s="3" t="s">
        <v>61</v>
      </c>
    </row>
    <row r="188" spans="1:2">
      <c r="A188" s="3" t="s">
        <v>111</v>
      </c>
      <c r="B188" s="3" t="s">
        <v>61</v>
      </c>
    </row>
    <row r="189" spans="1:2">
      <c r="A189" s="3" t="s">
        <v>308</v>
      </c>
      <c r="B189" s="3" t="s">
        <v>61</v>
      </c>
    </row>
    <row r="190" spans="1:2">
      <c r="A190" s="3" t="s">
        <v>309</v>
      </c>
      <c r="B190" s="3" t="s">
        <v>61</v>
      </c>
    </row>
    <row r="191" spans="1:2">
      <c r="A191" s="3" t="s">
        <v>310</v>
      </c>
      <c r="B191" s="3" t="s">
        <v>61</v>
      </c>
    </row>
    <row r="192" spans="1:2">
      <c r="A192" s="3" t="s">
        <v>311</v>
      </c>
      <c r="B192" s="3" t="s">
        <v>61</v>
      </c>
    </row>
    <row r="193" spans="1:2">
      <c r="A193" s="3" t="s">
        <v>114</v>
      </c>
      <c r="B193" s="3" t="s">
        <v>61</v>
      </c>
    </row>
    <row r="194" spans="1:2">
      <c r="A194" s="3" t="s">
        <v>312</v>
      </c>
      <c r="B194" s="3" t="s">
        <v>61</v>
      </c>
    </row>
    <row r="195" spans="1:2">
      <c r="A195" s="3" t="s">
        <v>127</v>
      </c>
      <c r="B195" s="3" t="s">
        <v>61</v>
      </c>
    </row>
    <row r="196" spans="1:2">
      <c r="A196" s="3" t="s">
        <v>101</v>
      </c>
      <c r="B196" s="3" t="s">
        <v>61</v>
      </c>
    </row>
    <row r="197" spans="1:2">
      <c r="A197" s="3" t="s">
        <v>313</v>
      </c>
      <c r="B197" s="3" t="s">
        <v>61</v>
      </c>
    </row>
    <row r="198" spans="1:2">
      <c r="A198" s="3" t="s">
        <v>98</v>
      </c>
      <c r="B198" s="3" t="s">
        <v>61</v>
      </c>
    </row>
    <row r="199" spans="1:2">
      <c r="A199" s="3" t="s">
        <v>314</v>
      </c>
      <c r="B199" s="3" t="s">
        <v>61</v>
      </c>
    </row>
    <row r="200" spans="1:2">
      <c r="A200" s="3" t="s">
        <v>315</v>
      </c>
      <c r="B200" s="3" t="s">
        <v>61</v>
      </c>
    </row>
    <row r="201" spans="1:2">
      <c r="A201" s="3" t="s">
        <v>316</v>
      </c>
      <c r="B201" s="3" t="s">
        <v>61</v>
      </c>
    </row>
    <row r="202" spans="1:2">
      <c r="A202" s="3" t="s">
        <v>133</v>
      </c>
      <c r="B202" s="3" t="s">
        <v>61</v>
      </c>
    </row>
    <row r="203" spans="1:2">
      <c r="A203" s="3" t="s">
        <v>125</v>
      </c>
      <c r="B203" s="3" t="s">
        <v>61</v>
      </c>
    </row>
    <row r="204" spans="1:2">
      <c r="A204" s="3" t="s">
        <v>317</v>
      </c>
      <c r="B204" s="3" t="s">
        <v>61</v>
      </c>
    </row>
    <row r="205" spans="1:2">
      <c r="A205" s="3" t="s">
        <v>318</v>
      </c>
      <c r="B205" s="3" t="s">
        <v>61</v>
      </c>
    </row>
    <row r="206" spans="1:2">
      <c r="A206" s="3" t="s">
        <v>319</v>
      </c>
      <c r="B206" s="3" t="s">
        <v>61</v>
      </c>
    </row>
    <row r="207" spans="1:2">
      <c r="A207" s="3" t="s">
        <v>320</v>
      </c>
      <c r="B207" s="3" t="s">
        <v>61</v>
      </c>
    </row>
    <row r="208" spans="1:2">
      <c r="A208" s="3" t="s">
        <v>321</v>
      </c>
      <c r="B208" s="3" t="s">
        <v>61</v>
      </c>
    </row>
    <row r="209" spans="1:2">
      <c r="A209" s="3" t="s">
        <v>322</v>
      </c>
      <c r="B209" s="3" t="s">
        <v>61</v>
      </c>
    </row>
    <row r="210" spans="1:2">
      <c r="A210" s="3" t="s">
        <v>323</v>
      </c>
      <c r="B210" s="3" t="s">
        <v>61</v>
      </c>
    </row>
    <row r="211" spans="1:2">
      <c r="A211" s="3" t="s">
        <v>324</v>
      </c>
      <c r="B211" s="3" t="s">
        <v>61</v>
      </c>
    </row>
    <row r="212" spans="1:2">
      <c r="A212" s="3" t="s">
        <v>325</v>
      </c>
      <c r="B212" s="3" t="s">
        <v>61</v>
      </c>
    </row>
    <row r="213" spans="1:2">
      <c r="A213" s="3" t="s">
        <v>326</v>
      </c>
      <c r="B213" s="3" t="s">
        <v>61</v>
      </c>
    </row>
    <row r="214" spans="1:2">
      <c r="A214" s="3" t="s">
        <v>327</v>
      </c>
      <c r="B214" s="3" t="s">
        <v>61</v>
      </c>
    </row>
    <row r="215" spans="1:2">
      <c r="A215" s="3" t="s">
        <v>328</v>
      </c>
      <c r="B215" s="3" t="s">
        <v>61</v>
      </c>
    </row>
    <row r="216" spans="1:2">
      <c r="A216" s="3" t="s">
        <v>329</v>
      </c>
      <c r="B216" s="3" t="s">
        <v>61</v>
      </c>
    </row>
    <row r="217" spans="1:2">
      <c r="A217" s="3" t="s">
        <v>330</v>
      </c>
      <c r="B217" s="3" t="s">
        <v>61</v>
      </c>
    </row>
    <row r="218" spans="1:2">
      <c r="A218" s="3" t="s">
        <v>331</v>
      </c>
      <c r="B218" s="3" t="s">
        <v>61</v>
      </c>
    </row>
    <row r="219" spans="1:2">
      <c r="A219" s="3" t="s">
        <v>332</v>
      </c>
      <c r="B219" s="3" t="s">
        <v>61</v>
      </c>
    </row>
    <row r="220" spans="1:2">
      <c r="A220" s="3" t="s">
        <v>333</v>
      </c>
      <c r="B220" s="3" t="s">
        <v>61</v>
      </c>
    </row>
    <row r="221" spans="1:2">
      <c r="A221" s="3" t="s">
        <v>334</v>
      </c>
      <c r="B221" s="3" t="s">
        <v>61</v>
      </c>
    </row>
    <row r="222" spans="1:2">
      <c r="A222" s="3" t="s">
        <v>335</v>
      </c>
      <c r="B222" s="3" t="s">
        <v>61</v>
      </c>
    </row>
    <row r="223" spans="1:2">
      <c r="A223" s="3" t="s">
        <v>336</v>
      </c>
      <c r="B223" s="3" t="s">
        <v>61</v>
      </c>
    </row>
    <row r="224" spans="1:2">
      <c r="A224" s="3" t="s">
        <v>337</v>
      </c>
      <c r="B224" s="3" t="s">
        <v>61</v>
      </c>
    </row>
    <row r="225" spans="1:2">
      <c r="A225" s="3" t="s">
        <v>338</v>
      </c>
      <c r="B225" s="3" t="s">
        <v>61</v>
      </c>
    </row>
    <row r="226" spans="1:2">
      <c r="A226" s="3" t="s">
        <v>339</v>
      </c>
      <c r="B226" s="3" t="s">
        <v>61</v>
      </c>
    </row>
    <row r="227" spans="1:2">
      <c r="A227" s="3" t="s">
        <v>340</v>
      </c>
      <c r="B227" s="3" t="s">
        <v>61</v>
      </c>
    </row>
    <row r="228" spans="1:2">
      <c r="A228" s="3" t="s">
        <v>107</v>
      </c>
      <c r="B228" s="3" t="s">
        <v>61</v>
      </c>
    </row>
    <row r="229" spans="1:2">
      <c r="A229" s="3" t="s">
        <v>121</v>
      </c>
      <c r="B229" s="3" t="s">
        <v>61</v>
      </c>
    </row>
    <row r="230" spans="1:2">
      <c r="A230" s="3" t="s">
        <v>83</v>
      </c>
      <c r="B230" s="3" t="s">
        <v>61</v>
      </c>
    </row>
    <row r="231" spans="1:2">
      <c r="A231" s="3" t="s">
        <v>85</v>
      </c>
      <c r="B231" s="3" t="s">
        <v>61</v>
      </c>
    </row>
    <row r="232" spans="1:2">
      <c r="A232" s="3" t="s">
        <v>159</v>
      </c>
      <c r="B232" s="3" t="s">
        <v>61</v>
      </c>
    </row>
    <row r="233" spans="1:2">
      <c r="A233" s="3" t="s">
        <v>160</v>
      </c>
      <c r="B233" s="3" t="s">
        <v>61</v>
      </c>
    </row>
    <row r="234" spans="1:2">
      <c r="A234" s="3" t="s">
        <v>97</v>
      </c>
      <c r="B234" s="3" t="s">
        <v>61</v>
      </c>
    </row>
    <row r="235" spans="1:2">
      <c r="A235" s="3" t="s">
        <v>341</v>
      </c>
      <c r="B235" s="3" t="s">
        <v>61</v>
      </c>
    </row>
    <row r="236" spans="1:2">
      <c r="A236" s="3" t="s">
        <v>342</v>
      </c>
      <c r="B236" s="3" t="s">
        <v>61</v>
      </c>
    </row>
    <row r="237" spans="1:2">
      <c r="A237" s="3" t="s">
        <v>138</v>
      </c>
      <c r="B237" s="3" t="s">
        <v>61</v>
      </c>
    </row>
    <row r="238" spans="1:2">
      <c r="A238" s="3" t="s">
        <v>343</v>
      </c>
      <c r="B238" s="3" t="s">
        <v>61</v>
      </c>
    </row>
    <row r="239" spans="1:2">
      <c r="A239" s="3" t="s">
        <v>344</v>
      </c>
      <c r="B239" s="3" t="s">
        <v>61</v>
      </c>
    </row>
    <row r="240" spans="1:2">
      <c r="A240" s="3" t="s">
        <v>345</v>
      </c>
      <c r="B240" s="3" t="s">
        <v>61</v>
      </c>
    </row>
    <row r="241" spans="1:2">
      <c r="A241" s="3" t="s">
        <v>130</v>
      </c>
      <c r="B241" s="3" t="s">
        <v>61</v>
      </c>
    </row>
    <row r="242" spans="1:2">
      <c r="A242" s="3" t="s">
        <v>346</v>
      </c>
      <c r="B242" s="3" t="s">
        <v>61</v>
      </c>
    </row>
    <row r="243" spans="1:2">
      <c r="A243" s="3" t="s">
        <v>347</v>
      </c>
      <c r="B243" s="3" t="s">
        <v>61</v>
      </c>
    </row>
    <row r="244" spans="1:2">
      <c r="A244" s="3" t="s">
        <v>348</v>
      </c>
      <c r="B244" s="3" t="s">
        <v>61</v>
      </c>
    </row>
    <row r="245" spans="1:2">
      <c r="A245" s="3" t="s">
        <v>349</v>
      </c>
      <c r="B245" s="3" t="s">
        <v>61</v>
      </c>
    </row>
    <row r="246" spans="1:2">
      <c r="A246" s="3" t="s">
        <v>350</v>
      </c>
      <c r="B246" s="3" t="s">
        <v>61</v>
      </c>
    </row>
    <row r="247" spans="1:2">
      <c r="A247" s="3" t="s">
        <v>351</v>
      </c>
      <c r="B247" s="3" t="s">
        <v>61</v>
      </c>
    </row>
    <row r="248" spans="1:2">
      <c r="A248" s="3" t="s">
        <v>92</v>
      </c>
      <c r="B248" s="3" t="s">
        <v>61</v>
      </c>
    </row>
    <row r="249" spans="1:2">
      <c r="A249" s="3" t="s">
        <v>352</v>
      </c>
      <c r="B249" s="3" t="s">
        <v>61</v>
      </c>
    </row>
    <row r="250" spans="1:2">
      <c r="A250" s="3" t="s">
        <v>105</v>
      </c>
      <c r="B250" s="3" t="s">
        <v>61</v>
      </c>
    </row>
    <row r="251" spans="1:2">
      <c r="A251" s="3" t="s">
        <v>353</v>
      </c>
      <c r="B251" s="3" t="s">
        <v>61</v>
      </c>
    </row>
    <row r="252" spans="1:2">
      <c r="A252" s="3" t="s">
        <v>354</v>
      </c>
      <c r="B252" s="3" t="s">
        <v>61</v>
      </c>
    </row>
    <row r="253" spans="1:2">
      <c r="A253" s="3" t="s">
        <v>355</v>
      </c>
      <c r="B253" s="3" t="s">
        <v>61</v>
      </c>
    </row>
    <row r="254" spans="1:2">
      <c r="A254" s="3" t="s">
        <v>112</v>
      </c>
      <c r="B254" s="3" t="s">
        <v>61</v>
      </c>
    </row>
    <row r="255" spans="1:2">
      <c r="A255" s="3" t="s">
        <v>356</v>
      </c>
      <c r="B255" s="3" t="s">
        <v>61</v>
      </c>
    </row>
    <row r="256" spans="1:2">
      <c r="A256" s="3" t="s">
        <v>164</v>
      </c>
      <c r="B256" s="3" t="s">
        <v>61</v>
      </c>
    </row>
    <row r="257" spans="1:2">
      <c r="A257" s="3" t="s">
        <v>154</v>
      </c>
      <c r="B257" s="3" t="s">
        <v>61</v>
      </c>
    </row>
    <row r="258" spans="1:2">
      <c r="A258" s="3" t="s">
        <v>357</v>
      </c>
      <c r="B258" s="3" t="s">
        <v>61</v>
      </c>
    </row>
    <row r="259" spans="1:2">
      <c r="A259" s="3" t="s">
        <v>358</v>
      </c>
      <c r="B259" s="3" t="s">
        <v>61</v>
      </c>
    </row>
    <row r="260" spans="1:2">
      <c r="A260" s="3" t="s">
        <v>358</v>
      </c>
      <c r="B260" s="3" t="s">
        <v>61</v>
      </c>
    </row>
    <row r="261" spans="1:2">
      <c r="A261" s="3" t="s">
        <v>135</v>
      </c>
      <c r="B261" s="3" t="s">
        <v>61</v>
      </c>
    </row>
    <row r="262" spans="1:2">
      <c r="A262" s="3" t="s">
        <v>76</v>
      </c>
      <c r="B262" s="3" t="s">
        <v>61</v>
      </c>
    </row>
    <row r="263" spans="1:2">
      <c r="A263" s="3" t="s">
        <v>359</v>
      </c>
      <c r="B263" s="3" t="s">
        <v>61</v>
      </c>
    </row>
    <row r="264" spans="1:2">
      <c r="A264" s="3" t="s">
        <v>360</v>
      </c>
      <c r="B264" s="3" t="s">
        <v>61</v>
      </c>
    </row>
    <row r="265" spans="1:2">
      <c r="A265" s="3" t="s">
        <v>361</v>
      </c>
      <c r="B265" s="3" t="s">
        <v>61</v>
      </c>
    </row>
    <row r="266" spans="1:2">
      <c r="A266" s="3" t="s">
        <v>362</v>
      </c>
      <c r="B266" s="3" t="s">
        <v>61</v>
      </c>
    </row>
    <row r="267" spans="1:2">
      <c r="A267" s="3" t="s">
        <v>363</v>
      </c>
      <c r="B267" s="3" t="s">
        <v>61</v>
      </c>
    </row>
    <row r="268" spans="1:2">
      <c r="A268" s="3" t="s">
        <v>364</v>
      </c>
      <c r="B268" s="3" t="s">
        <v>61</v>
      </c>
    </row>
    <row r="269" spans="1:2">
      <c r="A269" s="3" t="s">
        <v>104</v>
      </c>
      <c r="B269" s="3" t="s">
        <v>61</v>
      </c>
    </row>
    <row r="270" spans="1:2">
      <c r="A270" s="3" t="s">
        <v>365</v>
      </c>
      <c r="B270" s="3" t="s">
        <v>61</v>
      </c>
    </row>
    <row r="271" spans="1:2">
      <c r="A271" s="3" t="s">
        <v>366</v>
      </c>
      <c r="B271" s="3" t="s">
        <v>61</v>
      </c>
    </row>
    <row r="272" spans="1:2">
      <c r="A272" s="3" t="s">
        <v>367</v>
      </c>
      <c r="B272" s="3" t="s">
        <v>61</v>
      </c>
    </row>
    <row r="273" spans="1:2">
      <c r="A273" s="3" t="s">
        <v>116</v>
      </c>
      <c r="B273" s="3" t="s">
        <v>61</v>
      </c>
    </row>
    <row r="274" spans="1:2">
      <c r="A274" s="3" t="s">
        <v>368</v>
      </c>
      <c r="B274" s="3" t="s">
        <v>61</v>
      </c>
    </row>
    <row r="275" spans="1:2">
      <c r="A275" s="3" t="s">
        <v>369</v>
      </c>
      <c r="B275" s="3" t="s">
        <v>61</v>
      </c>
    </row>
    <row r="276" spans="1:2">
      <c r="A276" s="3" t="s">
        <v>370</v>
      </c>
      <c r="B276" s="3" t="s">
        <v>61</v>
      </c>
    </row>
    <row r="277" spans="1:2">
      <c r="A277" s="3" t="s">
        <v>371</v>
      </c>
      <c r="B277" s="3" t="s">
        <v>61</v>
      </c>
    </row>
    <row r="278" spans="1:2">
      <c r="A278" s="3" t="s">
        <v>372</v>
      </c>
      <c r="B278" s="3" t="s">
        <v>61</v>
      </c>
    </row>
    <row r="279" spans="1:2">
      <c r="A279" s="3" t="s">
        <v>373</v>
      </c>
      <c r="B279" s="3" t="s">
        <v>61</v>
      </c>
    </row>
    <row r="280" spans="1:2">
      <c r="A280" s="3" t="s">
        <v>374</v>
      </c>
      <c r="B280" s="3" t="s">
        <v>61</v>
      </c>
    </row>
    <row r="281" spans="1:2">
      <c r="A281" s="3" t="s">
        <v>375</v>
      </c>
      <c r="B281" s="3" t="s">
        <v>61</v>
      </c>
    </row>
    <row r="282" spans="1:2">
      <c r="A282" s="3" t="s">
        <v>110</v>
      </c>
      <c r="B282" s="3" t="s">
        <v>61</v>
      </c>
    </row>
    <row r="283" spans="1:2">
      <c r="A283" s="3" t="s">
        <v>376</v>
      </c>
      <c r="B283" s="3" t="s">
        <v>61</v>
      </c>
    </row>
    <row r="284" spans="1:2">
      <c r="A284" s="3" t="s">
        <v>377</v>
      </c>
      <c r="B284" s="3" t="s">
        <v>61</v>
      </c>
    </row>
    <row r="285" spans="1:2">
      <c r="A285" s="3" t="s">
        <v>378</v>
      </c>
      <c r="B285" s="3" t="s">
        <v>61</v>
      </c>
    </row>
    <row r="286" spans="1:2">
      <c r="A286" s="3" t="s">
        <v>379</v>
      </c>
      <c r="B286" s="3" t="s">
        <v>61</v>
      </c>
    </row>
    <row r="287" spans="1:2">
      <c r="A287" s="3" t="s">
        <v>380</v>
      </c>
      <c r="B287" s="3" t="s">
        <v>61</v>
      </c>
    </row>
    <row r="288" spans="1:2">
      <c r="A288" s="3" t="s">
        <v>96</v>
      </c>
      <c r="B288" s="3" t="s">
        <v>61</v>
      </c>
    </row>
    <row r="289" spans="1:2">
      <c r="A289" s="3" t="s">
        <v>145</v>
      </c>
      <c r="B289" s="3" t="s">
        <v>61</v>
      </c>
    </row>
    <row r="290" spans="1:2">
      <c r="A290" s="3" t="s">
        <v>381</v>
      </c>
      <c r="B290" s="3" t="s">
        <v>61</v>
      </c>
    </row>
    <row r="291" spans="1:2">
      <c r="A291" s="3" t="s">
        <v>118</v>
      </c>
      <c r="B291" s="3" t="s">
        <v>61</v>
      </c>
    </row>
    <row r="292" spans="1:2">
      <c r="A292" s="3" t="s">
        <v>382</v>
      </c>
      <c r="B292" s="3" t="s">
        <v>61</v>
      </c>
    </row>
    <row r="293" spans="1:2">
      <c r="A293" s="3" t="s">
        <v>77</v>
      </c>
      <c r="B293" s="3" t="s">
        <v>61</v>
      </c>
    </row>
    <row r="294" spans="1:2">
      <c r="A294" s="3" t="s">
        <v>383</v>
      </c>
      <c r="B294" s="3" t="s">
        <v>61</v>
      </c>
    </row>
    <row r="295" spans="1:2">
      <c r="A295" s="3" t="s">
        <v>158</v>
      </c>
      <c r="B295" s="3" t="s">
        <v>61</v>
      </c>
    </row>
    <row r="296" spans="1:2">
      <c r="A296" s="3" t="s">
        <v>384</v>
      </c>
      <c r="B296" s="3" t="s">
        <v>61</v>
      </c>
    </row>
    <row r="297" spans="1:2">
      <c r="A297" s="3" t="s">
        <v>89</v>
      </c>
      <c r="B297" s="3" t="s">
        <v>61</v>
      </c>
    </row>
    <row r="298" spans="1:2">
      <c r="A298" s="3" t="s">
        <v>385</v>
      </c>
      <c r="B298" s="3" t="s">
        <v>61</v>
      </c>
    </row>
    <row r="299" spans="1:2">
      <c r="A299" s="3" t="s">
        <v>386</v>
      </c>
      <c r="B299" s="3" t="s">
        <v>61</v>
      </c>
    </row>
    <row r="300" spans="1:2">
      <c r="A300" s="3" t="s">
        <v>387</v>
      </c>
      <c r="B300" s="3" t="s">
        <v>61</v>
      </c>
    </row>
    <row r="301" spans="1:2">
      <c r="A301" s="3" t="s">
        <v>150</v>
      </c>
      <c r="B301" s="3" t="s">
        <v>61</v>
      </c>
    </row>
    <row r="302" spans="1:2">
      <c r="A302" s="3" t="s">
        <v>388</v>
      </c>
      <c r="B302" s="3" t="s">
        <v>61</v>
      </c>
    </row>
    <row r="303" spans="1:2">
      <c r="A303" s="3" t="s">
        <v>389</v>
      </c>
      <c r="B303" s="3" t="s">
        <v>61</v>
      </c>
    </row>
    <row r="304" spans="1:2">
      <c r="A304" s="3" t="s">
        <v>115</v>
      </c>
      <c r="B304" s="3" t="s">
        <v>61</v>
      </c>
    </row>
    <row r="305" spans="1:2">
      <c r="A305" s="3" t="s">
        <v>84</v>
      </c>
      <c r="B305" s="3" t="s">
        <v>61</v>
      </c>
    </row>
    <row r="306" spans="1:2">
      <c r="A306" s="3" t="s">
        <v>93</v>
      </c>
      <c r="B306" s="3" t="s">
        <v>61</v>
      </c>
    </row>
    <row r="307" spans="1:2">
      <c r="A307" s="3" t="s">
        <v>390</v>
      </c>
      <c r="B307" s="3" t="s">
        <v>61</v>
      </c>
    </row>
    <row r="308" spans="1:2">
      <c r="A308" s="3" t="s">
        <v>391</v>
      </c>
      <c r="B308" s="3" t="s">
        <v>61</v>
      </c>
    </row>
    <row r="309" spans="1:2">
      <c r="A309" s="3" t="s">
        <v>87</v>
      </c>
      <c r="B309" s="3" t="s">
        <v>61</v>
      </c>
    </row>
    <row r="310" spans="1:2">
      <c r="A310" s="3" t="s">
        <v>124</v>
      </c>
      <c r="B310" s="3" t="s">
        <v>61</v>
      </c>
    </row>
    <row r="311" spans="1:2">
      <c r="A311" s="3" t="s">
        <v>153</v>
      </c>
      <c r="B311" s="3" t="s">
        <v>61</v>
      </c>
    </row>
    <row r="312" spans="1:2">
      <c r="A312" s="3" t="s">
        <v>392</v>
      </c>
      <c r="B312" s="3" t="s">
        <v>61</v>
      </c>
    </row>
    <row r="313" spans="1:2">
      <c r="A313" s="3" t="s">
        <v>393</v>
      </c>
      <c r="B313" s="3" t="s">
        <v>61</v>
      </c>
    </row>
    <row r="314" spans="1:2">
      <c r="A314" s="3" t="s">
        <v>108</v>
      </c>
      <c r="B314" s="3" t="s">
        <v>61</v>
      </c>
    </row>
    <row r="315" spans="1:2">
      <c r="A315" s="3" t="s">
        <v>90</v>
      </c>
      <c r="B315" s="3" t="s">
        <v>61</v>
      </c>
    </row>
    <row r="316" spans="1:2">
      <c r="A316" s="3" t="s">
        <v>394</v>
      </c>
      <c r="B316" s="3" t="s">
        <v>61</v>
      </c>
    </row>
    <row r="317" spans="1:2">
      <c r="A317" s="3" t="s">
        <v>395</v>
      </c>
      <c r="B317" s="3" t="s">
        <v>61</v>
      </c>
    </row>
    <row r="318" spans="1:2">
      <c r="A318" s="3" t="s">
        <v>396</v>
      </c>
      <c r="B318" s="3" t="s">
        <v>61</v>
      </c>
    </row>
    <row r="319" spans="1:2">
      <c r="A319" s="3" t="s">
        <v>397</v>
      </c>
      <c r="B319" s="3" t="s">
        <v>61</v>
      </c>
    </row>
    <row r="320" spans="1:2">
      <c r="A320" s="3" t="s">
        <v>398</v>
      </c>
      <c r="B320" s="3" t="s">
        <v>61</v>
      </c>
    </row>
    <row r="321" spans="1:2">
      <c r="A321" s="3" t="s">
        <v>399</v>
      </c>
      <c r="B321" s="3" t="s">
        <v>61</v>
      </c>
    </row>
    <row r="322" spans="1:2">
      <c r="A322" s="3" t="s">
        <v>152</v>
      </c>
      <c r="B322" s="3" t="s">
        <v>61</v>
      </c>
    </row>
    <row r="323" spans="1:2">
      <c r="A323" s="3" t="s">
        <v>400</v>
      </c>
      <c r="B323" s="3" t="s">
        <v>61</v>
      </c>
    </row>
    <row r="324" spans="1:2">
      <c r="A324" s="3" t="s">
        <v>132</v>
      </c>
      <c r="B324" s="3" t="s">
        <v>61</v>
      </c>
    </row>
    <row r="325" spans="1:2">
      <c r="A325" s="3" t="s">
        <v>401</v>
      </c>
      <c r="B325" s="3" t="s">
        <v>61</v>
      </c>
    </row>
    <row r="326" spans="1:2">
      <c r="A326" s="3" t="s">
        <v>149</v>
      </c>
      <c r="B326" s="3" t="s">
        <v>61</v>
      </c>
    </row>
    <row r="327" spans="1:2">
      <c r="A327" s="3" t="s">
        <v>402</v>
      </c>
      <c r="B327" s="3" t="s">
        <v>61</v>
      </c>
    </row>
    <row r="328" spans="1:2">
      <c r="A328" s="3" t="s">
        <v>165</v>
      </c>
      <c r="B328" s="3" t="s">
        <v>61</v>
      </c>
    </row>
    <row r="329" spans="1:2">
      <c r="A329" s="3" t="s">
        <v>403</v>
      </c>
      <c r="B329" s="3" t="s">
        <v>61</v>
      </c>
    </row>
    <row r="330" spans="1:2">
      <c r="A330" s="3" t="s">
        <v>404</v>
      </c>
      <c r="B330" s="3" t="s">
        <v>61</v>
      </c>
    </row>
    <row r="331" spans="1:2">
      <c r="A331" s="3" t="s">
        <v>94</v>
      </c>
      <c r="B331" s="3" t="s">
        <v>61</v>
      </c>
    </row>
    <row r="332" spans="1:2">
      <c r="A332" s="3" t="s">
        <v>405</v>
      </c>
      <c r="B332" s="3" t="s">
        <v>61</v>
      </c>
    </row>
    <row r="333" spans="1:2">
      <c r="A333" s="3" t="s">
        <v>406</v>
      </c>
      <c r="B333" s="3" t="s">
        <v>61</v>
      </c>
    </row>
    <row r="334" spans="1:2">
      <c r="A334" s="3" t="s">
        <v>407</v>
      </c>
      <c r="B334" s="3" t="s">
        <v>61</v>
      </c>
    </row>
    <row r="335" spans="1:2">
      <c r="A335" s="3" t="s">
        <v>91</v>
      </c>
      <c r="B335" s="3" t="s">
        <v>61</v>
      </c>
    </row>
    <row r="336" spans="1:2">
      <c r="A336" s="15" t="s">
        <v>451</v>
      </c>
      <c r="B336" t="s">
        <v>480</v>
      </c>
    </row>
    <row r="337" spans="1:2">
      <c r="A337" s="3" t="s">
        <v>408</v>
      </c>
      <c r="B337" s="3" t="s">
        <v>61</v>
      </c>
    </row>
    <row r="338" spans="1:2">
      <c r="A338" s="3" t="s">
        <v>73</v>
      </c>
      <c r="B338" s="3" t="s">
        <v>7</v>
      </c>
    </row>
    <row r="339" spans="1:2">
      <c r="A339" s="3" t="s">
        <v>168</v>
      </c>
      <c r="B339" s="3" t="s">
        <v>443</v>
      </c>
    </row>
    <row r="340" spans="1:2">
      <c r="A340" s="3" t="s">
        <v>409</v>
      </c>
      <c r="B340" s="3" t="s">
        <v>61</v>
      </c>
    </row>
    <row r="341" spans="1:2">
      <c r="A341" s="3" t="s">
        <v>410</v>
      </c>
      <c r="B341" s="3" t="s">
        <v>7</v>
      </c>
    </row>
    <row r="342" spans="1:2">
      <c r="A342" s="3" t="s">
        <v>411</v>
      </c>
      <c r="B342" s="3" t="s">
        <v>443</v>
      </c>
    </row>
    <row r="343" spans="1:2">
      <c r="A343" s="3" t="s">
        <v>412</v>
      </c>
      <c r="B343" s="3" t="s">
        <v>61</v>
      </c>
    </row>
    <row r="344" spans="1:2" ht="15.75">
      <c r="A344" s="16" t="s">
        <v>413</v>
      </c>
      <c r="B344" s="3" t="s">
        <v>7</v>
      </c>
    </row>
    <row r="345" spans="1:2">
      <c r="A345" s="3" t="s">
        <v>414</v>
      </c>
      <c r="B345" s="3" t="s">
        <v>434</v>
      </c>
    </row>
    <row r="346" spans="1:2">
      <c r="A346" s="3" t="s">
        <v>60</v>
      </c>
      <c r="B346" s="17" t="s">
        <v>435</v>
      </c>
    </row>
    <row r="347" spans="1:2">
      <c r="A347" s="3" t="s">
        <v>415</v>
      </c>
      <c r="B347" s="3" t="s">
        <v>7</v>
      </c>
    </row>
    <row r="348" spans="1:2">
      <c r="A348" s="3" t="s">
        <v>416</v>
      </c>
      <c r="B348" s="3" t="s">
        <v>7</v>
      </c>
    </row>
    <row r="349" spans="1:2">
      <c r="A349" s="3" t="s">
        <v>417</v>
      </c>
      <c r="B349" s="17" t="s">
        <v>436</v>
      </c>
    </row>
    <row r="350" spans="1:2">
      <c r="A350" s="3" t="s">
        <v>163</v>
      </c>
      <c r="B350" s="3" t="s">
        <v>437</v>
      </c>
    </row>
    <row r="351" spans="1:2">
      <c r="A351" s="3" t="s">
        <v>418</v>
      </c>
      <c r="B351" s="3" t="s">
        <v>443</v>
      </c>
    </row>
    <row r="352" spans="1:2">
      <c r="A352" s="3" t="s">
        <v>419</v>
      </c>
      <c r="B352" s="3" t="s">
        <v>438</v>
      </c>
    </row>
    <row r="353" spans="1:2">
      <c r="A353" s="3" t="s">
        <v>420</v>
      </c>
      <c r="B353" s="3" t="s">
        <v>439</v>
      </c>
    </row>
    <row r="354" spans="1:2">
      <c r="A354" s="3" t="s">
        <v>421</v>
      </c>
      <c r="B354" s="3" t="s">
        <v>444</v>
      </c>
    </row>
    <row r="355" spans="1:2">
      <c r="A355" s="3" t="s">
        <v>422</v>
      </c>
      <c r="B355" s="3" t="s">
        <v>440</v>
      </c>
    </row>
    <row r="356" spans="1:2">
      <c r="A356" s="3" t="s">
        <v>423</v>
      </c>
      <c r="B356" s="3"/>
    </row>
    <row r="357" spans="1:2">
      <c r="A357" s="3" t="s">
        <v>424</v>
      </c>
      <c r="B357" s="3" t="s">
        <v>443</v>
      </c>
    </row>
    <row r="358" spans="1:2">
      <c r="A358" s="3" t="s">
        <v>425</v>
      </c>
      <c r="B358" s="3" t="s">
        <v>444</v>
      </c>
    </row>
    <row r="359" spans="1:2">
      <c r="A359" s="3" t="s">
        <v>426</v>
      </c>
      <c r="B359" s="3" t="s">
        <v>443</v>
      </c>
    </row>
    <row r="360" spans="1:2">
      <c r="A360" s="3" t="s">
        <v>427</v>
      </c>
      <c r="B360" s="3" t="s">
        <v>441</v>
      </c>
    </row>
    <row r="361" spans="1:2">
      <c r="A361" s="3" t="s">
        <v>428</v>
      </c>
      <c r="B361" s="3" t="s">
        <v>442</v>
      </c>
    </row>
    <row r="362" spans="1:2">
      <c r="A362" s="3" t="s">
        <v>429</v>
      </c>
      <c r="B362" s="3"/>
    </row>
    <row r="363" spans="1:2">
      <c r="A363" s="3" t="s">
        <v>430</v>
      </c>
      <c r="B363" s="3" t="s">
        <v>442</v>
      </c>
    </row>
    <row r="364" spans="1:2">
      <c r="A364" s="3" t="s">
        <v>431</v>
      </c>
      <c r="B364" s="3" t="s">
        <v>442</v>
      </c>
    </row>
    <row r="365" spans="1:2">
      <c r="A365" s="3" t="s">
        <v>432</v>
      </c>
      <c r="B365" s="3" t="s">
        <v>442</v>
      </c>
    </row>
  </sheetData>
  <sheetProtection algorithmName="SHA-512" hashValue="CO6GmxkADluD3fbdaUWyhOu2olvNO/lB/FBujBC/lAOqd5p1KFuCTC4JgSPWHcNgDEZKKNMSvlOXLXxKreMGDQ==" saltValue="LbBfBVpIcMssxFaWEFpIMg==" spinCount="100000" sheet="1" objects="1" scenarios="1"/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Rapporteringskod</vt:lpstr>
      <vt:lpstr>Incidenter</vt:lpstr>
      <vt:lpstr>Överskridande</vt:lpstr>
      <vt:lpstr>En snabb granskning</vt:lpstr>
      <vt:lpstr>Koder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Rapporteringsdata till SLV</dc:title>
  <dc:creator/>
  <cp:lastModifiedBy/>
  <dcterms:created xsi:type="dcterms:W3CDTF">2015-06-05T18:19:34Z</dcterms:created>
  <dcterms:modified xsi:type="dcterms:W3CDTF">2024-12-19T16:06:46Z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43b1396a-6f11-4274-8a78-b7a4e1f0ef79</vt:lpwstr>
  </property>
</Properties>
</file>